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02\Desktop\"/>
    </mc:Choice>
  </mc:AlternateContent>
  <bookViews>
    <workbookView xWindow="0" yWindow="0" windowWidth="14400" windowHeight="14400"/>
  </bookViews>
  <sheets>
    <sheet name="세입세출명세서" sheetId="1" r:id="rId1"/>
  </sheets>
  <definedNames>
    <definedName name="_xlnm.Print_Area" localSheetId="0">세입세출명세서!$A$1:$H$82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F76" i="1"/>
  <c r="G76" i="1"/>
  <c r="E76" i="1"/>
  <c r="E74" i="1"/>
  <c r="F78" i="1"/>
  <c r="G78" i="1"/>
  <c r="E78" i="1"/>
  <c r="F74" i="1"/>
  <c r="G74" i="1"/>
  <c r="F40" i="1"/>
  <c r="E40" i="1"/>
  <c r="G25" i="1"/>
  <c r="G26" i="1"/>
  <c r="G27" i="1"/>
  <c r="G28" i="1"/>
  <c r="G29" i="1"/>
  <c r="G40" i="1" s="1"/>
  <c r="G24" i="1"/>
  <c r="G21" i="1"/>
  <c r="G20" i="1"/>
  <c r="F22" i="1"/>
  <c r="E22" i="1"/>
  <c r="G18" i="1"/>
  <c r="G17" i="1"/>
  <c r="F19" i="1"/>
  <c r="E19" i="1"/>
  <c r="G15" i="1"/>
  <c r="G16" i="1" s="1"/>
  <c r="F16" i="1"/>
  <c r="E16" i="1"/>
  <c r="G13" i="1"/>
  <c r="G12" i="1"/>
  <c r="F14" i="1"/>
  <c r="E14" i="1"/>
  <c r="F11" i="1"/>
  <c r="G8" i="1"/>
  <c r="G9" i="1"/>
  <c r="G10" i="1"/>
  <c r="E11" i="1"/>
  <c r="G7" i="1"/>
  <c r="G4" i="1"/>
  <c r="E23" i="1" l="1"/>
  <c r="G19" i="1"/>
  <c r="F23" i="1"/>
  <c r="G22" i="1"/>
  <c r="G14" i="1"/>
  <c r="G11" i="1"/>
  <c r="G23" i="1" l="1"/>
</calcChain>
</file>

<file path=xl/sharedStrings.xml><?xml version="1.0" encoding="utf-8"?>
<sst xmlns="http://schemas.openxmlformats.org/spreadsheetml/2006/main" count="179" uniqueCount="164">
  <si>
    <t>과목</t>
  </si>
  <si>
    <t>년월일</t>
  </si>
  <si>
    <t>전년도예산액</t>
  </si>
  <si>
    <t>당해년도예산액</t>
  </si>
  <si>
    <t>산출근거</t>
  </si>
  <si>
    <t>관</t>
  </si>
  <si>
    <t>항</t>
  </si>
  <si>
    <t>목</t>
  </si>
  <si>
    <t>방문교육사업수입</t>
  </si>
  <si>
    <t>아이돌봄지원사업수입</t>
  </si>
  <si>
    <t>사업수입</t>
  </si>
  <si>
    <t>국고보조금</t>
  </si>
  <si>
    <t>시도보조금</t>
  </si>
  <si>
    <t>시군구보조금</t>
  </si>
  <si>
    <t>기타보조금</t>
  </si>
  <si>
    <t>보조금수입</t>
  </si>
  <si>
    <t>지정후원금</t>
  </si>
  <si>
    <t>비지정후원금</t>
  </si>
  <si>
    <t>후원금수입</t>
  </si>
  <si>
    <t>법인전입금</t>
  </si>
  <si>
    <t>전입금</t>
  </si>
  <si>
    <t>전년도이월금</t>
  </si>
  <si>
    <t>전년도이월금(후원금)</t>
  </si>
  <si>
    <t>이월금</t>
  </si>
  <si>
    <t>기타예금이자수입</t>
  </si>
  <si>
    <t>기타잡수입</t>
  </si>
  <si>
    <t>잡수입</t>
  </si>
  <si>
    <t>&lt;&lt;  세 입 계  &gt;&gt;</t>
  </si>
  <si>
    <t>급여</t>
  </si>
  <si>
    <t>제수당</t>
  </si>
  <si>
    <t>퇴직금 및 퇴직적립금</t>
  </si>
  <si>
    <t>사회보험부담금</t>
  </si>
  <si>
    <t>기타후생경비</t>
  </si>
  <si>
    <t>기관운영비</t>
  </si>
  <si>
    <t>회의비</t>
  </si>
  <si>
    <t>여비</t>
  </si>
  <si>
    <t>수용비 및 수수료</t>
  </si>
  <si>
    <t>공공요금</t>
  </si>
  <si>
    <t>제세공과금</t>
  </si>
  <si>
    <t>차량비</t>
  </si>
  <si>
    <t>기타운영비</t>
  </si>
  <si>
    <t>운영비</t>
  </si>
  <si>
    <t>시설비</t>
  </si>
  <si>
    <t>자산취득비</t>
  </si>
  <si>
    <t>재산조성비</t>
  </si>
  <si>
    <t>법인전입금사업비</t>
  </si>
  <si>
    <t>후원사업비</t>
  </si>
  <si>
    <t>드림나래사업비</t>
  </si>
  <si>
    <t>방문사업비</t>
  </si>
  <si>
    <t>가족관계사업비</t>
  </si>
  <si>
    <t>이중언어사업비</t>
  </si>
  <si>
    <t>언어발달사업비</t>
  </si>
  <si>
    <t>사례관리사업비</t>
  </si>
  <si>
    <t>맞벌이양립지원사업비</t>
  </si>
  <si>
    <t>지역공동체사업비</t>
  </si>
  <si>
    <t>결혼이민자가족역량사업비</t>
  </si>
  <si>
    <t>치료지원사업비</t>
  </si>
  <si>
    <t>결혼이민자일자리지원사업비</t>
  </si>
  <si>
    <t>지역특화형사업비</t>
  </si>
  <si>
    <t>멘토링사업비</t>
  </si>
  <si>
    <t>지정후원금사업비</t>
  </si>
  <si>
    <t>다문화가족행복사업비</t>
  </si>
  <si>
    <t>다이음사업비</t>
  </si>
  <si>
    <t>가족희망드림사업비</t>
  </si>
  <si>
    <t>나눔터사업비</t>
  </si>
  <si>
    <t>가족품앗이사업비</t>
  </si>
  <si>
    <t>돌보미수당사업비</t>
  </si>
  <si>
    <t>아)보험료사업비</t>
  </si>
  <si>
    <t>아)교육사업비</t>
  </si>
  <si>
    <t>아)관리수당사업비</t>
  </si>
  <si>
    <t>돌보미활동수당(사업수입)사업비</t>
  </si>
  <si>
    <t>아이돌봄활동장려수당사업비</t>
  </si>
  <si>
    <t>아이돌봄감염병예방지원사업비</t>
  </si>
  <si>
    <t>사회포용안전망구축사업비</t>
  </si>
  <si>
    <t>잡지출</t>
  </si>
  <si>
    <t>예비비</t>
  </si>
  <si>
    <t>반환금</t>
  </si>
  <si>
    <t>&lt;&lt;  세 출 계  &gt;&gt;</t>
  </si>
  <si>
    <t>2023년 세입·세출 명세서</t>
    <phoneticPr fontId="1" type="noConversion"/>
  </si>
  <si>
    <t>증감</t>
    <phoneticPr fontId="1" type="noConversion"/>
  </si>
  <si>
    <t>계</t>
    <phoneticPr fontId="1" type="noConversion"/>
  </si>
  <si>
    <t>인건비 계</t>
    <phoneticPr fontId="1" type="noConversion"/>
  </si>
  <si>
    <t>인건비</t>
    <phoneticPr fontId="1" type="noConversion"/>
  </si>
  <si>
    <t>업무추진비 계</t>
    <phoneticPr fontId="1" type="noConversion"/>
  </si>
  <si>
    <t>업무추진비</t>
    <phoneticPr fontId="1" type="noConversion"/>
  </si>
  <si>
    <t>운영비 계</t>
    <phoneticPr fontId="1" type="noConversion"/>
  </si>
  <si>
    <t>사무비</t>
    <phoneticPr fontId="1" type="noConversion"/>
  </si>
  <si>
    <t>사무비 계</t>
    <phoneticPr fontId="1" type="noConversion"/>
  </si>
  <si>
    <t>시설비 계</t>
    <phoneticPr fontId="1" type="noConversion"/>
  </si>
  <si>
    <t>재산조성비 계</t>
    <phoneticPr fontId="1" type="noConversion"/>
  </si>
  <si>
    <t>사업비 계</t>
    <phoneticPr fontId="1" type="noConversion"/>
  </si>
  <si>
    <t>사업비</t>
    <phoneticPr fontId="1" type="noConversion"/>
  </si>
  <si>
    <t>결혼이민자일자리</t>
    <phoneticPr fontId="1" type="noConversion"/>
  </si>
  <si>
    <t>아동발달정밀검사</t>
    <phoneticPr fontId="1" type="noConversion"/>
  </si>
  <si>
    <t>결혼이민자가족역량</t>
    <phoneticPr fontId="1" type="noConversion"/>
  </si>
  <si>
    <t>방문</t>
    <phoneticPr fontId="1" type="noConversion"/>
  </si>
  <si>
    <t>사례관리</t>
    <phoneticPr fontId="1" type="noConversion"/>
  </si>
  <si>
    <t>언어발달</t>
    <phoneticPr fontId="1" type="noConversion"/>
  </si>
  <si>
    <t>이중언어</t>
    <phoneticPr fontId="1" type="noConversion"/>
  </si>
  <si>
    <t>지역공동체</t>
    <phoneticPr fontId="1" type="noConversion"/>
  </si>
  <si>
    <t>가족생활</t>
    <phoneticPr fontId="1" type="noConversion"/>
  </si>
  <si>
    <t>가족관계</t>
    <phoneticPr fontId="1" type="noConversion"/>
  </si>
  <si>
    <t>지역특화</t>
    <phoneticPr fontId="1" type="noConversion"/>
  </si>
  <si>
    <t>멘토링</t>
    <phoneticPr fontId="1" type="noConversion"/>
  </si>
  <si>
    <t>지정후원</t>
    <phoneticPr fontId="1" type="noConversion"/>
  </si>
  <si>
    <t>다문화가족행복프로그램</t>
    <phoneticPr fontId="1" type="noConversion"/>
  </si>
  <si>
    <t>다이음</t>
    <phoneticPr fontId="1" type="noConversion"/>
  </si>
  <si>
    <t>가족희망드림</t>
    <phoneticPr fontId="1" type="noConversion"/>
  </si>
  <si>
    <t>공동육아나눔터</t>
    <phoneticPr fontId="1" type="noConversion"/>
  </si>
  <si>
    <t>아이돌봄</t>
    <phoneticPr fontId="1" type="noConversion"/>
  </si>
  <si>
    <t>아이돌봄활동장려수당</t>
    <phoneticPr fontId="1" type="noConversion"/>
  </si>
  <si>
    <t>아이돌봄감염병예장지원</t>
    <phoneticPr fontId="1" type="noConversion"/>
  </si>
  <si>
    <t>사회포용안전망구축</t>
    <phoneticPr fontId="1" type="noConversion"/>
  </si>
  <si>
    <t>잡지출</t>
    <phoneticPr fontId="1" type="noConversion"/>
  </si>
  <si>
    <t>잡지출</t>
    <phoneticPr fontId="1" type="noConversion"/>
  </si>
  <si>
    <t>예비비 및 기타</t>
    <phoneticPr fontId="1" type="noConversion"/>
  </si>
  <si>
    <t>예비비 및 기타 계</t>
    <phoneticPr fontId="1" type="noConversion"/>
  </si>
  <si>
    <t>잡지출 계</t>
    <phoneticPr fontId="1" type="noConversion"/>
  </si>
  <si>
    <t>사업비</t>
    <phoneticPr fontId="1" type="noConversion"/>
  </si>
  <si>
    <t>예비비 및 기타</t>
    <phoneticPr fontId="1" type="noConversion"/>
  </si>
  <si>
    <t>사업수입</t>
    <phoneticPr fontId="1" type="noConversion"/>
  </si>
  <si>
    <t>이용자부담금</t>
    <phoneticPr fontId="1" type="noConversion"/>
  </si>
  <si>
    <t>방문 이용자급여</t>
    <phoneticPr fontId="1" type="noConversion"/>
  </si>
  <si>
    <t>사업수입 계</t>
    <phoneticPr fontId="1" type="noConversion"/>
  </si>
  <si>
    <t>위원수당, 회의 다과 등 200,000원x5회=1,000,000원</t>
    <phoneticPr fontId="1" type="noConversion"/>
  </si>
  <si>
    <t>관내, 관외 출장비 10,000원x1,057회=10,570,000원</t>
    <phoneticPr fontId="1" type="noConversion"/>
  </si>
  <si>
    <t>물품 구입 등 17,367,712원x1년=17,367,712원</t>
    <phoneticPr fontId="1" type="noConversion"/>
  </si>
  <si>
    <t>전기요금, 전화요금, 우편료 등 19,394,418원x1년=19,394,418원</t>
    <phoneticPr fontId="1" type="noConversion"/>
  </si>
  <si>
    <t>배상책임보험, 화재보험, 신원보증 보험 등 3,884,000원x1년=3,884,000원</t>
    <phoneticPr fontId="1" type="noConversion"/>
  </si>
  <si>
    <t>차량주유,점검 등 80,000원x10회=800,000원</t>
    <phoneticPr fontId="1" type="noConversion"/>
  </si>
  <si>
    <t>직원교육비, 초과매식비 등 1,000,000원x1년=1,000,000원</t>
    <phoneticPr fontId="1" type="noConversion"/>
  </si>
  <si>
    <t>센터 집기류 및 비품구입비 50,000원x1년=500,000원</t>
    <phoneticPr fontId="1" type="noConversion"/>
  </si>
  <si>
    <t>센터 시설개보수 500,000원x1년=500,000원</t>
    <phoneticPr fontId="1" type="noConversion"/>
  </si>
  <si>
    <t>법인전입금 1,000,000원x1년=1,000,000원</t>
    <phoneticPr fontId="1" type="noConversion"/>
  </si>
  <si>
    <t>센터 프로그램 진행비 1,500,000원x1년=1,500,000원</t>
    <phoneticPr fontId="1" type="noConversion"/>
  </si>
  <si>
    <t>-</t>
    <phoneticPr fontId="1" type="noConversion"/>
  </si>
  <si>
    <t>찾아가는양육코칭 50,000원x100회=5,000,000원</t>
    <phoneticPr fontId="1" type="noConversion"/>
  </si>
  <si>
    <t>결혼이민자정착패키지 325,000원x4회=1,300,000원
하모니자조모임(가족봉사단) 1,000,000원x1년=1,000,000원
하모니자조모임(난타,엄마,아빠자조모임) 10,000,000원x1년=10,000,000원
가족사랑의날 375,000원x8회=3,000,000원
가족친화문화프로그램 5,000,000원x2회=10,000,000원
인식개선 및 홍보 2,000,000원x1년=2,000,000원
지역사회네트워크 2,000,000원x1년=2,000,000원
다함께프로그램 400,000원x1년=400,000원
다문화자조모임 150,000원x10회=1,500,000원
다문화난타자조모임(락락) 135,000원x20회=2,700,000원</t>
    <phoneticPr fontId="1" type="noConversion"/>
  </si>
  <si>
    <t>이중언어부모자녀관계향상 등 624,604원x1년=624,604원</t>
    <phoneticPr fontId="1" type="noConversion"/>
  </si>
  <si>
    <t>언어발달 교구 구입 등 1,000,000원x1년=1,000,000원</t>
    <phoneticPr fontId="1" type="noConversion"/>
  </si>
  <si>
    <t>사례관리생필품구입 및 사업진행비 1,500,000원x1년=1,500,000원</t>
    <phoneticPr fontId="1" type="noConversion"/>
  </si>
  <si>
    <t>방문 홍보용품 및 교재교구비 등 5,000,000원x1년=5,000,000원</t>
    <phoneticPr fontId="1" type="noConversion"/>
  </si>
  <si>
    <t>한국어 강사비 25,000원x2시간x264회=13,200,000원
한국어 물품 구입 및 다과 구입 등1,182,500원x4회=4,730,000원
홍보물품 구입 2,000,000원x1년=2,000,000원
면점심사비 70,000원x1회=70,000원</t>
    <phoneticPr fontId="1" type="noConversion"/>
  </si>
  <si>
    <t>치료지원비 200,000원x12개월=2,400,000원</t>
    <phoneticPr fontId="1" type="noConversion"/>
  </si>
  <si>
    <t>강사료 200,000원x1명x35회=7,000,000원
재료비 950,000원x10명x1년=9,500,000원</t>
    <phoneticPr fontId="1" type="noConversion"/>
  </si>
  <si>
    <t>멘토활동비 25,000원x20회x10명=5,000,000원
진행비 40,000원x20명=800,000원
문화체험비 1,200,000원x1년=1,200,000원</t>
    <phoneticPr fontId="1" type="noConversion"/>
  </si>
  <si>
    <t>활동비 50,000원x100회x1년=5,000,000원
진행비 940,000원x1년=940,000원</t>
    <phoneticPr fontId="1" type="noConversion"/>
  </si>
  <si>
    <t>난타자조모임(락락) 100,000원x10회=1,000,000원
중국자조모임(청음) 100,000원x10회=1,000,000원
일본자조모임 100,000원x10회=1,000,000원
기타국가자조모임 100,000원x10회=1,000,000원</t>
    <phoneticPr fontId="1" type="noConversion"/>
  </si>
  <si>
    <t>홍보물품구입 2,000,000원x1년=2,000,000원
자조모임 운영물품 및 다과 구입 등 250,000원x10회=2,500,000원
부모자녀관계향상 250,000원x10회=2,500,000원
사례관리 생필품지원 600,000원x6회=3,600,000원
사례회의및슈퍼비전 50,000원x10회=500,000원
문화체험 캠프 및 나들이 2,500,000원x2회=5,000,000원
심리정서프로그램 300,000원x10회=3,000,000원</t>
    <phoneticPr fontId="1" type="noConversion"/>
  </si>
  <si>
    <t>상시프로그램 강사료 240,000원x10회=2,400,000원
상시프로그램 진행비 110,000원x10회=1,100,000원
토익스쿨 227,000원x15회=3,405,000원
운영위원회 진행비 30,000원x4회=120,000원</t>
    <phoneticPr fontId="1" type="noConversion"/>
  </si>
  <si>
    <t>활동가양성교육 강사료 150,000원x2회=300,000원
활동가양성교육 진행비 65,000x1년=65,000원
전체품앗이대상교육 강사료 150,000원x2회=300,000원
전체품앗이대상교육 진행비 67,500원x2회=135,000원
그룹활동 진행비 208,000원x5그룹=1,040,000원
전체모임 진행비 125,000원x12그룹=1,500,000원</t>
    <phoneticPr fontId="1" type="noConversion"/>
  </si>
  <si>
    <t>아이돌봄활동수당(시간제) 452,686,253원x1년=452,686,253원
아이돌봄활동수당(종일제) 38,558,400원x1년=38,558,400원</t>
    <phoneticPr fontId="1" type="noConversion"/>
  </si>
  <si>
    <t>돌보미퇴직적립금 3,300,000원x12개월=39,600,000원
배상책임보험 15,000원x36명=540,000원
사대보험료 3,000,000원x12개월=36,000,000원</t>
    <phoneticPr fontId="1" type="noConversion"/>
  </si>
  <si>
    <t>돌보미현장실습 400,000원x5명=2,000,000원
양성교육및보수교육 8,130,000원x1년=8,130,000원
집담회 800,000원x1년=800,000원</t>
    <phoneticPr fontId="1" type="noConversion"/>
  </si>
  <si>
    <t>센터장 관리수당 200,000원x12개월=2,400,000어원</t>
    <phoneticPr fontId="1" type="noConversion"/>
  </si>
  <si>
    <t>아이돌봄활동장려수당 9,432,000원x1년=9,432,000원</t>
    <phoneticPr fontId="1" type="noConversion"/>
  </si>
  <si>
    <t>방문 이용자부담금 1,500,000원x1년=1,500,000원</t>
    <phoneticPr fontId="1" type="noConversion"/>
  </si>
  <si>
    <t xml:space="preserve">정부보조금반환금 및 2022년 이자수입 </t>
    <phoneticPr fontId="1" type="noConversion"/>
  </si>
  <si>
    <t>실습비, 기타이자수입 등 잡지출 342,902원x1년=342,902원</t>
    <phoneticPr fontId="1" type="noConversion"/>
  </si>
  <si>
    <t>인건비, 호봉 등 인상으로 인한 인건비 증액
세부내역 보수일람표 참고</t>
    <phoneticPr fontId="1" type="noConversion"/>
  </si>
  <si>
    <t>업무추진비(상근) 350,000원x12개월=4,200,000원
외부 실무자간담회 100,000원x1년=100,000원</t>
    <phoneticPr fontId="1" type="noConversion"/>
  </si>
  <si>
    <t>다문화강사파견 인건비 50,000원x154회x1년=7,700,000원
다문화강사파견 사업진행비 500,000원x1년=500,000원
취업연계교육 인건비 2,000,000원x1년=2,000,000원
취업연계교육 사업진행비 1,280,000원x10명x1년=12,800,000원</t>
    <phoneticPr fontId="1" type="noConversion"/>
  </si>
  <si>
    <t>영유아부모교육 115,385원x26회기≒3,000,000원
청소년부모교육 375,000원x4회=1,500,000원
아버지교육 625,000원x4회=2,500,000원
조부모교육 200,000원x5회=1,000,000원
부모아카데미 475,000원x20회=9,500,000원
부부역할지원 375,000원x4회=1,500,000원
다문화가족자녀지원 428,571원x7회≒3,000,000원
다문화가족관계향상 300,000원x2회=600,000원
집단상담 200,000원x10회=2,000,000원
상담 35,000원x400회=14,000,000원</t>
    <phoneticPr fontId="1" type="noConversion"/>
  </si>
  <si>
    <t>상담 재료비 600,000원x1년=600,000원
진로취업컨설팅 5,000,000원x1년=5,000,000원
학습지원 검사비 외 437,000원x8회≒3,500,000원
체험교실 200,000원x20회=4,000,000원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</si>
</sst>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000000"/>
      <name val="굴림"/>
      <family val="3"/>
      <charset val="129"/>
    </font>
    <font>
      <sz val="10"/>
      <color rgb="FF286892"/>
      <name val="굴림체"/>
      <family val="3"/>
      <charset val="129"/>
    </font>
    <font>
      <sz val="10"/>
      <color rgb="FF000000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1" fontId="6" fillId="2" borderId="1" xfId="1" applyFont="1" applyFill="1" applyBorder="1" applyAlignment="1">
      <alignment horizontal="right" vertical="center" wrapText="1"/>
    </xf>
    <xf numFmtId="41" fontId="6" fillId="4" borderId="1" xfId="1" applyFont="1" applyFill="1" applyBorder="1" applyAlignment="1">
      <alignment horizontal="right" vertical="center" wrapText="1"/>
    </xf>
    <xf numFmtId="41" fontId="6" fillId="6" borderId="1" xfId="1" applyFont="1" applyFill="1" applyBorder="1" applyAlignment="1">
      <alignment horizontal="right" vertical="center" wrapText="1"/>
    </xf>
    <xf numFmtId="41" fontId="6" fillId="5" borderId="1" xfId="1" applyFont="1" applyFill="1" applyBorder="1" applyAlignment="1">
      <alignment horizontal="right" vertical="center" wrapText="1"/>
    </xf>
    <xf numFmtId="41" fontId="4" fillId="3" borderId="1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1" fontId="6" fillId="7" borderId="1" xfId="1" applyFont="1" applyFill="1" applyBorder="1" applyAlignment="1">
      <alignment horizontal="righ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0" fillId="7" borderId="0" xfId="0" applyFill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workbookViewId="0">
      <selection activeCell="E17" sqref="E17"/>
    </sheetView>
  </sheetViews>
  <sheetFormatPr defaultRowHeight="16.5" x14ac:dyDescent="0.3"/>
  <cols>
    <col min="1" max="1" width="13.875" style="1" customWidth="1"/>
    <col min="2" max="2" width="21" style="1" customWidth="1"/>
    <col min="3" max="3" width="28.25" style="1" customWidth="1"/>
    <col min="4" max="4" width="1.5" hidden="1" customWidth="1"/>
    <col min="5" max="5" width="21.875" customWidth="1"/>
    <col min="6" max="6" width="21.375" customWidth="1"/>
    <col min="7" max="7" width="18.875" customWidth="1"/>
    <col min="8" max="8" width="49.375" style="31" customWidth="1"/>
  </cols>
  <sheetData>
    <row r="1" spans="1:8" ht="30.75" customHeight="1" x14ac:dyDescent="0.3">
      <c r="A1" s="18" t="s">
        <v>78</v>
      </c>
      <c r="B1" s="18"/>
      <c r="C1" s="18"/>
      <c r="D1" s="18"/>
      <c r="E1" s="18"/>
      <c r="F1" s="18"/>
      <c r="G1" s="18"/>
      <c r="H1" s="18"/>
    </row>
    <row r="2" spans="1:8" ht="36" x14ac:dyDescent="0.3">
      <c r="A2" s="19" t="s">
        <v>0</v>
      </c>
      <c r="B2" s="19"/>
      <c r="C2" s="19"/>
      <c r="D2" s="20" t="s">
        <v>1</v>
      </c>
      <c r="E2" s="19" t="s">
        <v>2</v>
      </c>
      <c r="F2" s="19" t="s">
        <v>3</v>
      </c>
      <c r="G2" s="19" t="s">
        <v>79</v>
      </c>
      <c r="H2" s="30" t="s">
        <v>4</v>
      </c>
    </row>
    <row r="3" spans="1:8" x14ac:dyDescent="0.3">
      <c r="A3" s="20" t="s">
        <v>5</v>
      </c>
      <c r="B3" s="20" t="s">
        <v>6</v>
      </c>
      <c r="C3" s="20" t="s">
        <v>7</v>
      </c>
      <c r="D3" s="20"/>
      <c r="E3" s="19"/>
      <c r="F3" s="19"/>
      <c r="G3" s="19"/>
      <c r="H3" s="30"/>
    </row>
    <row r="4" spans="1:8" ht="21" customHeight="1" x14ac:dyDescent="0.3">
      <c r="A4" s="3" t="s">
        <v>10</v>
      </c>
      <c r="B4" s="23" t="s">
        <v>10</v>
      </c>
      <c r="C4" s="24" t="s">
        <v>8</v>
      </c>
      <c r="D4" s="24"/>
      <c r="E4" s="25">
        <v>1500000</v>
      </c>
      <c r="F4" s="25">
        <v>1500000</v>
      </c>
      <c r="G4" s="25">
        <f>F4-E4</f>
        <v>0</v>
      </c>
      <c r="H4" s="24"/>
    </row>
    <row r="5" spans="1:8" ht="21" customHeight="1" x14ac:dyDescent="0.3">
      <c r="A5" s="3"/>
      <c r="B5" s="23"/>
      <c r="C5" s="24" t="s">
        <v>9</v>
      </c>
      <c r="D5" s="24"/>
      <c r="E5" s="25">
        <v>117498671</v>
      </c>
      <c r="F5" s="25">
        <v>0</v>
      </c>
      <c r="G5" s="25">
        <v>-117498671</v>
      </c>
      <c r="H5" s="24"/>
    </row>
    <row r="6" spans="1:8" ht="21" customHeight="1" x14ac:dyDescent="0.3">
      <c r="A6" s="7" t="s">
        <v>80</v>
      </c>
      <c r="B6" s="7"/>
      <c r="C6" s="7"/>
      <c r="D6" s="8"/>
      <c r="E6" s="14">
        <v>118998671</v>
      </c>
      <c r="F6" s="14">
        <v>1500000</v>
      </c>
      <c r="G6" s="14">
        <v>-117498671</v>
      </c>
      <c r="H6" s="24"/>
    </row>
    <row r="7" spans="1:8" ht="21" customHeight="1" x14ac:dyDescent="0.3">
      <c r="A7" s="3" t="s">
        <v>15</v>
      </c>
      <c r="B7" s="23" t="s">
        <v>15</v>
      </c>
      <c r="C7" s="24" t="s">
        <v>11</v>
      </c>
      <c r="D7" s="24"/>
      <c r="E7" s="25">
        <v>780713000</v>
      </c>
      <c r="F7" s="25">
        <v>892698000</v>
      </c>
      <c r="G7" s="25">
        <f>F7-E7</f>
        <v>111985000</v>
      </c>
      <c r="H7" s="24"/>
    </row>
    <row r="8" spans="1:8" ht="21" customHeight="1" x14ac:dyDescent="0.3">
      <c r="A8" s="3"/>
      <c r="B8" s="23"/>
      <c r="C8" s="24" t="s">
        <v>12</v>
      </c>
      <c r="D8" s="24"/>
      <c r="E8" s="25">
        <v>433060000</v>
      </c>
      <c r="F8" s="25">
        <v>454370000</v>
      </c>
      <c r="G8" s="25">
        <f t="shared" ref="G8:G10" si="0">F8-E8</f>
        <v>21310000</v>
      </c>
      <c r="H8" s="24"/>
    </row>
    <row r="9" spans="1:8" ht="21" customHeight="1" x14ac:dyDescent="0.3">
      <c r="A9" s="3"/>
      <c r="B9" s="23"/>
      <c r="C9" s="24" t="s">
        <v>13</v>
      </c>
      <c r="D9" s="24"/>
      <c r="E9" s="25">
        <v>364978000</v>
      </c>
      <c r="F9" s="25">
        <v>381918000</v>
      </c>
      <c r="G9" s="25">
        <f t="shared" si="0"/>
        <v>16940000</v>
      </c>
      <c r="H9" s="24"/>
    </row>
    <row r="10" spans="1:8" ht="21" customHeight="1" x14ac:dyDescent="0.3">
      <c r="A10" s="3"/>
      <c r="B10" s="23"/>
      <c r="C10" s="24" t="s">
        <v>14</v>
      </c>
      <c r="D10" s="24"/>
      <c r="E10" s="25">
        <v>3000000</v>
      </c>
      <c r="F10" s="25">
        <v>0</v>
      </c>
      <c r="G10" s="25">
        <f t="shared" si="0"/>
        <v>-3000000</v>
      </c>
      <c r="H10" s="24"/>
    </row>
    <row r="11" spans="1:8" ht="21" customHeight="1" x14ac:dyDescent="0.3">
      <c r="A11" s="7" t="s">
        <v>80</v>
      </c>
      <c r="B11" s="7"/>
      <c r="C11" s="7"/>
      <c r="D11" s="5"/>
      <c r="E11" s="14">
        <f>SUM(E7:E10)</f>
        <v>1581751000</v>
      </c>
      <c r="F11" s="14">
        <f t="shared" ref="F11:G11" si="1">SUM(F7:F10)</f>
        <v>1728986000</v>
      </c>
      <c r="G11" s="14">
        <f t="shared" si="1"/>
        <v>147235000</v>
      </c>
      <c r="H11" s="24"/>
    </row>
    <row r="12" spans="1:8" ht="21" customHeight="1" x14ac:dyDescent="0.3">
      <c r="A12" s="3" t="s">
        <v>18</v>
      </c>
      <c r="B12" s="23" t="s">
        <v>18</v>
      </c>
      <c r="C12" s="24" t="s">
        <v>16</v>
      </c>
      <c r="D12" s="24"/>
      <c r="E12" s="25">
        <v>2000000</v>
      </c>
      <c r="F12" s="25">
        <v>0</v>
      </c>
      <c r="G12" s="25">
        <f>F12-E12</f>
        <v>-2000000</v>
      </c>
      <c r="H12" s="24"/>
    </row>
    <row r="13" spans="1:8" ht="21" customHeight="1" x14ac:dyDescent="0.3">
      <c r="A13" s="3"/>
      <c r="B13" s="23"/>
      <c r="C13" s="24" t="s">
        <v>17</v>
      </c>
      <c r="D13" s="24"/>
      <c r="E13" s="25">
        <v>1488779</v>
      </c>
      <c r="F13" s="25">
        <v>4611784</v>
      </c>
      <c r="G13" s="25">
        <f t="shared" ref="G13:G14" si="2">F13-E13</f>
        <v>3123005</v>
      </c>
      <c r="H13" s="24"/>
    </row>
    <row r="14" spans="1:8" ht="21" customHeight="1" x14ac:dyDescent="0.3">
      <c r="A14" s="7" t="s">
        <v>80</v>
      </c>
      <c r="B14" s="7"/>
      <c r="C14" s="7"/>
      <c r="D14" s="8"/>
      <c r="E14" s="14">
        <f>SUM(E12:E13)</f>
        <v>3488779</v>
      </c>
      <c r="F14" s="14">
        <f t="shared" ref="F14" si="3">SUM(F12:F13)</f>
        <v>4611784</v>
      </c>
      <c r="G14" s="14">
        <f t="shared" si="2"/>
        <v>1123005</v>
      </c>
      <c r="H14" s="24"/>
    </row>
    <row r="15" spans="1:8" ht="21" customHeight="1" x14ac:dyDescent="0.3">
      <c r="A15" s="5" t="s">
        <v>20</v>
      </c>
      <c r="B15" s="24" t="s">
        <v>20</v>
      </c>
      <c r="C15" s="24" t="s">
        <v>19</v>
      </c>
      <c r="D15" s="24"/>
      <c r="E15" s="25">
        <v>0</v>
      </c>
      <c r="F15" s="25">
        <v>1000000</v>
      </c>
      <c r="G15" s="25">
        <f>F15-E15</f>
        <v>1000000</v>
      </c>
      <c r="H15" s="24"/>
    </row>
    <row r="16" spans="1:8" ht="21" customHeight="1" x14ac:dyDescent="0.3">
      <c r="A16" s="7" t="s">
        <v>80</v>
      </c>
      <c r="B16" s="7"/>
      <c r="C16" s="7"/>
      <c r="D16" s="6"/>
      <c r="E16" s="14">
        <f>SUM(E15)</f>
        <v>0</v>
      </c>
      <c r="F16" s="14">
        <f t="shared" ref="F16:G16" si="4">SUM(F15)</f>
        <v>1000000</v>
      </c>
      <c r="G16" s="14">
        <f t="shared" si="4"/>
        <v>1000000</v>
      </c>
      <c r="H16" s="24"/>
    </row>
    <row r="17" spans="1:12" ht="21" customHeight="1" x14ac:dyDescent="0.3">
      <c r="A17" s="4" t="s">
        <v>23</v>
      </c>
      <c r="B17" s="23" t="s">
        <v>23</v>
      </c>
      <c r="C17" s="24" t="s">
        <v>21</v>
      </c>
      <c r="D17" s="24"/>
      <c r="E17" s="25">
        <v>31545560</v>
      </c>
      <c r="F17" s="25">
        <v>31545560</v>
      </c>
      <c r="G17" s="25">
        <f>F17-E17</f>
        <v>0</v>
      </c>
      <c r="H17" s="24"/>
    </row>
    <row r="18" spans="1:12" ht="21" customHeight="1" x14ac:dyDescent="0.3">
      <c r="A18" s="4"/>
      <c r="B18" s="23"/>
      <c r="C18" s="24" t="s">
        <v>22</v>
      </c>
      <c r="D18" s="24"/>
      <c r="E18" s="25">
        <v>388216</v>
      </c>
      <c r="F18" s="25">
        <v>388216</v>
      </c>
      <c r="G18" s="25">
        <f t="shared" ref="G18:G19" si="5">F18-E18</f>
        <v>0</v>
      </c>
      <c r="H18" s="24"/>
    </row>
    <row r="19" spans="1:12" ht="21" customHeight="1" x14ac:dyDescent="0.3">
      <c r="A19" s="7" t="s">
        <v>80</v>
      </c>
      <c r="B19" s="7"/>
      <c r="C19" s="7"/>
      <c r="D19" s="8"/>
      <c r="E19" s="14">
        <f>SUM(E17:E18)</f>
        <v>31933776</v>
      </c>
      <c r="F19" s="14">
        <f t="shared" ref="F19" si="6">SUM(F17:F18)</f>
        <v>31933776</v>
      </c>
      <c r="G19" s="14">
        <f t="shared" si="5"/>
        <v>0</v>
      </c>
      <c r="H19" s="24"/>
    </row>
    <row r="20" spans="1:12" ht="21" customHeight="1" x14ac:dyDescent="0.3">
      <c r="A20" s="4" t="s">
        <v>26</v>
      </c>
      <c r="B20" s="23" t="s">
        <v>26</v>
      </c>
      <c r="C20" s="24" t="s">
        <v>24</v>
      </c>
      <c r="D20" s="24"/>
      <c r="E20" s="25">
        <v>91184</v>
      </c>
      <c r="F20" s="25">
        <v>202000</v>
      </c>
      <c r="G20" s="25">
        <f>F20-E20</f>
        <v>110816</v>
      </c>
      <c r="H20" s="24"/>
    </row>
    <row r="21" spans="1:12" ht="21" customHeight="1" x14ac:dyDescent="0.3">
      <c r="A21" s="4"/>
      <c r="B21" s="23"/>
      <c r="C21" s="24" t="s">
        <v>25</v>
      </c>
      <c r="D21" s="24"/>
      <c r="E21" s="25">
        <v>342902</v>
      </c>
      <c r="F21" s="25">
        <v>342902</v>
      </c>
      <c r="G21" s="25">
        <f t="shared" ref="G21:G22" si="7">F21-E21</f>
        <v>0</v>
      </c>
      <c r="H21" s="24"/>
    </row>
    <row r="22" spans="1:12" ht="21" customHeight="1" x14ac:dyDescent="0.3">
      <c r="A22" s="7" t="s">
        <v>80</v>
      </c>
      <c r="B22" s="7"/>
      <c r="C22" s="7"/>
      <c r="D22" s="6"/>
      <c r="E22" s="14">
        <f>SUM(E20:E21)</f>
        <v>434086</v>
      </c>
      <c r="F22" s="14">
        <f t="shared" ref="F22" si="8">SUM(F20:F21)</f>
        <v>544902</v>
      </c>
      <c r="G22" s="14">
        <f t="shared" si="7"/>
        <v>110816</v>
      </c>
      <c r="H22" s="24"/>
    </row>
    <row r="23" spans="1:12" ht="21" customHeight="1" x14ac:dyDescent="0.3">
      <c r="A23" s="2" t="s">
        <v>27</v>
      </c>
      <c r="B23" s="2"/>
      <c r="C23" s="2"/>
      <c r="D23" s="12"/>
      <c r="E23" s="17">
        <f>E22+E19+E16+E14+E11+E6</f>
        <v>1736606312</v>
      </c>
      <c r="F23" s="17">
        <f t="shared" ref="F23:G23" si="9">F22+F19+F16+F14+F11+F6</f>
        <v>1768576462</v>
      </c>
      <c r="G23" s="17">
        <f t="shared" si="9"/>
        <v>31970150</v>
      </c>
      <c r="H23" s="24"/>
    </row>
    <row r="24" spans="1:12" ht="21" customHeight="1" x14ac:dyDescent="0.3">
      <c r="A24" s="4" t="s">
        <v>86</v>
      </c>
      <c r="B24" s="23" t="s">
        <v>82</v>
      </c>
      <c r="C24" s="24" t="s">
        <v>28</v>
      </c>
      <c r="D24" s="24"/>
      <c r="E24" s="25">
        <v>517357700</v>
      </c>
      <c r="F24" s="25">
        <v>619300530</v>
      </c>
      <c r="G24" s="25">
        <f>F24-E24</f>
        <v>101942830</v>
      </c>
      <c r="H24" s="22" t="s">
        <v>159</v>
      </c>
      <c r="I24" s="29"/>
      <c r="J24" s="29"/>
      <c r="K24" s="29"/>
      <c r="L24" s="29"/>
    </row>
    <row r="25" spans="1:12" ht="21" customHeight="1" x14ac:dyDescent="0.3">
      <c r="A25" s="4"/>
      <c r="B25" s="23"/>
      <c r="C25" s="24" t="s">
        <v>29</v>
      </c>
      <c r="D25" s="24"/>
      <c r="E25" s="25">
        <v>95664051</v>
      </c>
      <c r="F25" s="25">
        <v>101809036</v>
      </c>
      <c r="G25" s="25">
        <f t="shared" ref="G25:G29" si="10">F25-E25</f>
        <v>6144985</v>
      </c>
      <c r="H25" s="26"/>
      <c r="I25" s="29"/>
      <c r="J25" s="29"/>
      <c r="K25" s="29"/>
      <c r="L25" s="29"/>
    </row>
    <row r="26" spans="1:12" ht="21" customHeight="1" x14ac:dyDescent="0.3">
      <c r="A26" s="4"/>
      <c r="B26" s="23"/>
      <c r="C26" s="24" t="s">
        <v>30</v>
      </c>
      <c r="D26" s="24"/>
      <c r="E26" s="25">
        <v>52903566</v>
      </c>
      <c r="F26" s="25">
        <v>62400582</v>
      </c>
      <c r="G26" s="25">
        <f t="shared" si="10"/>
        <v>9497016</v>
      </c>
      <c r="H26" s="26"/>
      <c r="I26" s="29"/>
      <c r="J26" s="29"/>
      <c r="K26" s="29"/>
      <c r="L26" s="29"/>
    </row>
    <row r="27" spans="1:12" ht="21" customHeight="1" x14ac:dyDescent="0.3">
      <c r="A27" s="4"/>
      <c r="B27" s="23"/>
      <c r="C27" s="24" t="s">
        <v>31</v>
      </c>
      <c r="D27" s="24"/>
      <c r="E27" s="25">
        <v>70166312</v>
      </c>
      <c r="F27" s="25">
        <v>72133465</v>
      </c>
      <c r="G27" s="25">
        <f t="shared" si="10"/>
        <v>1967153</v>
      </c>
      <c r="H27" s="26"/>
      <c r="I27" s="29"/>
      <c r="J27" s="29"/>
      <c r="K27" s="29"/>
      <c r="L27" s="29"/>
    </row>
    <row r="28" spans="1:12" ht="21" customHeight="1" x14ac:dyDescent="0.3">
      <c r="A28" s="4"/>
      <c r="B28" s="23"/>
      <c r="C28" s="24" t="s">
        <v>32</v>
      </c>
      <c r="D28" s="24"/>
      <c r="E28" s="25">
        <v>16537000</v>
      </c>
      <c r="F28" s="25">
        <v>20350000</v>
      </c>
      <c r="G28" s="25">
        <f t="shared" si="10"/>
        <v>3813000</v>
      </c>
      <c r="H28" s="27"/>
      <c r="I28" s="29"/>
      <c r="J28" s="29"/>
      <c r="K28" s="29"/>
      <c r="L28" s="29"/>
    </row>
    <row r="29" spans="1:12" ht="21" customHeight="1" x14ac:dyDescent="0.3">
      <c r="A29" s="4"/>
      <c r="B29" s="11" t="s">
        <v>81</v>
      </c>
      <c r="C29" s="11"/>
      <c r="D29" s="21"/>
      <c r="E29" s="16">
        <v>752628629</v>
      </c>
      <c r="F29" s="16">
        <v>875993613</v>
      </c>
      <c r="G29" s="16">
        <f t="shared" si="10"/>
        <v>123364984</v>
      </c>
      <c r="H29" s="28"/>
    </row>
    <row r="30" spans="1:12" ht="33" customHeight="1" x14ac:dyDescent="0.3">
      <c r="A30" s="4"/>
      <c r="B30" s="23" t="s">
        <v>84</v>
      </c>
      <c r="C30" s="24" t="s">
        <v>33</v>
      </c>
      <c r="D30" s="24"/>
      <c r="E30" s="25">
        <v>6300000</v>
      </c>
      <c r="F30" s="25">
        <v>4300000</v>
      </c>
      <c r="G30" s="25">
        <v>-2000000</v>
      </c>
      <c r="H30" s="24" t="s">
        <v>160</v>
      </c>
    </row>
    <row r="31" spans="1:12" ht="21" customHeight="1" x14ac:dyDescent="0.3">
      <c r="A31" s="4"/>
      <c r="B31" s="23"/>
      <c r="C31" s="24" t="s">
        <v>34</v>
      </c>
      <c r="D31" s="24"/>
      <c r="E31" s="25">
        <v>2981600</v>
      </c>
      <c r="F31" s="25">
        <v>1000000</v>
      </c>
      <c r="G31" s="25">
        <v>-1981600</v>
      </c>
      <c r="H31" s="24" t="s">
        <v>124</v>
      </c>
    </row>
    <row r="32" spans="1:12" ht="21" customHeight="1" x14ac:dyDescent="0.3">
      <c r="A32" s="4"/>
      <c r="B32" s="11" t="s">
        <v>83</v>
      </c>
      <c r="C32" s="11"/>
      <c r="D32" s="21"/>
      <c r="E32" s="16">
        <v>9281600</v>
      </c>
      <c r="F32" s="16">
        <v>5300000</v>
      </c>
      <c r="G32" s="16">
        <v>-3981600</v>
      </c>
      <c r="H32" s="24"/>
    </row>
    <row r="33" spans="1:8" ht="21" customHeight="1" x14ac:dyDescent="0.3">
      <c r="A33" s="4"/>
      <c r="B33" s="23" t="s">
        <v>41</v>
      </c>
      <c r="C33" s="24" t="s">
        <v>35</v>
      </c>
      <c r="D33" s="24"/>
      <c r="E33" s="25">
        <v>10455000</v>
      </c>
      <c r="F33" s="25">
        <v>10570000</v>
      </c>
      <c r="G33" s="25">
        <v>115000</v>
      </c>
      <c r="H33" s="24" t="s">
        <v>125</v>
      </c>
    </row>
    <row r="34" spans="1:8" ht="21" customHeight="1" x14ac:dyDescent="0.3">
      <c r="A34" s="4"/>
      <c r="B34" s="23"/>
      <c r="C34" s="24" t="s">
        <v>36</v>
      </c>
      <c r="D34" s="24"/>
      <c r="E34" s="25">
        <v>38426508</v>
      </c>
      <c r="F34" s="25">
        <v>17367712</v>
      </c>
      <c r="G34" s="25">
        <v>-21058796</v>
      </c>
      <c r="H34" s="24" t="s">
        <v>126</v>
      </c>
    </row>
    <row r="35" spans="1:8" ht="27.75" customHeight="1" x14ac:dyDescent="0.3">
      <c r="A35" s="4"/>
      <c r="B35" s="23"/>
      <c r="C35" s="24" t="s">
        <v>37</v>
      </c>
      <c r="D35" s="24"/>
      <c r="E35" s="25">
        <v>19914460</v>
      </c>
      <c r="F35" s="25">
        <v>19394418</v>
      </c>
      <c r="G35" s="25">
        <v>-520042</v>
      </c>
      <c r="H35" s="24" t="s">
        <v>127</v>
      </c>
    </row>
    <row r="36" spans="1:8" ht="28.5" customHeight="1" x14ac:dyDescent="0.3">
      <c r="A36" s="4"/>
      <c r="B36" s="23"/>
      <c r="C36" s="24" t="s">
        <v>38</v>
      </c>
      <c r="D36" s="24"/>
      <c r="E36" s="25">
        <v>4010505</v>
      </c>
      <c r="F36" s="25">
        <v>3884000</v>
      </c>
      <c r="G36" s="25">
        <v>-126505</v>
      </c>
      <c r="H36" s="24" t="s">
        <v>128</v>
      </c>
    </row>
    <row r="37" spans="1:8" ht="21" customHeight="1" x14ac:dyDescent="0.3">
      <c r="A37" s="4"/>
      <c r="B37" s="23"/>
      <c r="C37" s="24" t="s">
        <v>39</v>
      </c>
      <c r="D37" s="24"/>
      <c r="E37" s="25">
        <v>713595</v>
      </c>
      <c r="F37" s="25">
        <v>800000</v>
      </c>
      <c r="G37" s="25">
        <v>86405</v>
      </c>
      <c r="H37" s="24" t="s">
        <v>129</v>
      </c>
    </row>
    <row r="38" spans="1:8" ht="21" customHeight="1" x14ac:dyDescent="0.3">
      <c r="A38" s="4"/>
      <c r="B38" s="23"/>
      <c r="C38" s="24" t="s">
        <v>40</v>
      </c>
      <c r="D38" s="24"/>
      <c r="E38" s="25">
        <v>5856400</v>
      </c>
      <c r="F38" s="25">
        <v>1000000</v>
      </c>
      <c r="G38" s="25">
        <v>-4856400</v>
      </c>
      <c r="H38" s="24" t="s">
        <v>130</v>
      </c>
    </row>
    <row r="39" spans="1:8" ht="21" customHeight="1" x14ac:dyDescent="0.3">
      <c r="A39" s="4"/>
      <c r="B39" s="11" t="s">
        <v>85</v>
      </c>
      <c r="C39" s="11"/>
      <c r="D39" s="21"/>
      <c r="E39" s="16">
        <v>79376468</v>
      </c>
      <c r="F39" s="16">
        <v>53016130</v>
      </c>
      <c r="G39" s="16">
        <v>-26360338</v>
      </c>
      <c r="H39" s="24"/>
    </row>
    <row r="40" spans="1:8" ht="21" customHeight="1" x14ac:dyDescent="0.3">
      <c r="A40" s="9" t="s">
        <v>87</v>
      </c>
      <c r="B40" s="9"/>
      <c r="C40" s="9"/>
      <c r="D40" s="10"/>
      <c r="E40" s="15">
        <f>E39+E32+E29</f>
        <v>841286697</v>
      </c>
      <c r="F40" s="15">
        <f t="shared" ref="F40:G40" si="11">F39+F32+F29</f>
        <v>934309743</v>
      </c>
      <c r="G40" s="15">
        <f t="shared" si="11"/>
        <v>93023046</v>
      </c>
      <c r="H40" s="24"/>
    </row>
    <row r="41" spans="1:8" ht="21" customHeight="1" x14ac:dyDescent="0.3">
      <c r="A41" s="23" t="s">
        <v>44</v>
      </c>
      <c r="B41" s="23" t="s">
        <v>42</v>
      </c>
      <c r="C41" s="24" t="s">
        <v>42</v>
      </c>
      <c r="D41" s="24"/>
      <c r="E41" s="25">
        <v>20154799</v>
      </c>
      <c r="F41" s="25">
        <v>500000</v>
      </c>
      <c r="G41" s="25">
        <v>-19654799</v>
      </c>
      <c r="H41" s="24" t="s">
        <v>132</v>
      </c>
    </row>
    <row r="42" spans="1:8" ht="21" customHeight="1" x14ac:dyDescent="0.3">
      <c r="A42" s="23"/>
      <c r="B42" s="23"/>
      <c r="C42" s="24" t="s">
        <v>43</v>
      </c>
      <c r="D42" s="24"/>
      <c r="E42" s="25">
        <v>13101000</v>
      </c>
      <c r="F42" s="25">
        <v>500000</v>
      </c>
      <c r="G42" s="25">
        <v>-12601000</v>
      </c>
      <c r="H42" s="24" t="s">
        <v>131</v>
      </c>
    </row>
    <row r="43" spans="1:8" ht="21" customHeight="1" x14ac:dyDescent="0.3">
      <c r="A43" s="23"/>
      <c r="B43" s="11" t="s">
        <v>88</v>
      </c>
      <c r="C43" s="11"/>
      <c r="D43" s="6"/>
      <c r="E43" s="16">
        <v>33255799</v>
      </c>
      <c r="F43" s="16">
        <v>1000000</v>
      </c>
      <c r="G43" s="16">
        <v>-32255799</v>
      </c>
      <c r="H43" s="24"/>
    </row>
    <row r="44" spans="1:8" ht="21" customHeight="1" x14ac:dyDescent="0.3">
      <c r="A44" s="9" t="s">
        <v>89</v>
      </c>
      <c r="B44" s="9"/>
      <c r="C44" s="9"/>
      <c r="D44" s="10"/>
      <c r="E44" s="15">
        <v>33255799</v>
      </c>
      <c r="F44" s="15">
        <v>1000000</v>
      </c>
      <c r="G44" s="15">
        <v>-32255799</v>
      </c>
      <c r="H44" s="24"/>
    </row>
    <row r="45" spans="1:8" ht="21" customHeight="1" x14ac:dyDescent="0.3">
      <c r="A45" s="22" t="s">
        <v>118</v>
      </c>
      <c r="B45" s="23" t="s">
        <v>91</v>
      </c>
      <c r="C45" s="24" t="s">
        <v>45</v>
      </c>
      <c r="D45" s="24"/>
      <c r="E45" s="25">
        <v>0</v>
      </c>
      <c r="F45" s="25">
        <v>1000000</v>
      </c>
      <c r="G45" s="25">
        <v>1000000</v>
      </c>
      <c r="H45" s="24" t="s">
        <v>133</v>
      </c>
    </row>
    <row r="46" spans="1:8" ht="21" customHeight="1" x14ac:dyDescent="0.3">
      <c r="A46" s="26"/>
      <c r="B46" s="23"/>
      <c r="C46" s="24" t="s">
        <v>46</v>
      </c>
      <c r="D46" s="24"/>
      <c r="E46" s="25">
        <v>1296995</v>
      </c>
      <c r="F46" s="25">
        <v>1500000</v>
      </c>
      <c r="G46" s="25">
        <v>203005</v>
      </c>
      <c r="H46" s="24" t="s">
        <v>134</v>
      </c>
    </row>
    <row r="47" spans="1:8" ht="21" customHeight="1" x14ac:dyDescent="0.3">
      <c r="A47" s="26"/>
      <c r="B47" s="23"/>
      <c r="C47" s="24" t="s">
        <v>47</v>
      </c>
      <c r="D47" s="24"/>
      <c r="E47" s="25">
        <v>3000000</v>
      </c>
      <c r="F47" s="25">
        <v>0</v>
      </c>
      <c r="G47" s="25">
        <v>-3000000</v>
      </c>
      <c r="H47" s="24" t="s">
        <v>135</v>
      </c>
    </row>
    <row r="48" spans="1:8" ht="139.5" customHeight="1" x14ac:dyDescent="0.3">
      <c r="A48" s="26"/>
      <c r="B48" s="24" t="s">
        <v>101</v>
      </c>
      <c r="C48" s="24" t="s">
        <v>49</v>
      </c>
      <c r="D48" s="24"/>
      <c r="E48" s="25">
        <v>46980303</v>
      </c>
      <c r="F48" s="25">
        <v>38600000</v>
      </c>
      <c r="G48" s="25">
        <v>-8380303</v>
      </c>
      <c r="H48" s="24" t="s">
        <v>162</v>
      </c>
    </row>
    <row r="49" spans="1:8" ht="21" customHeight="1" x14ac:dyDescent="0.3">
      <c r="A49" s="26"/>
      <c r="B49" s="24" t="s">
        <v>100</v>
      </c>
      <c r="C49" s="24" t="s">
        <v>53</v>
      </c>
      <c r="D49" s="24"/>
      <c r="E49" s="25">
        <v>8140000</v>
      </c>
      <c r="F49" s="25">
        <v>5000000</v>
      </c>
      <c r="G49" s="25">
        <v>-3140000</v>
      </c>
      <c r="H49" s="24" t="s">
        <v>136</v>
      </c>
    </row>
    <row r="50" spans="1:8" ht="150" customHeight="1" x14ac:dyDescent="0.3">
      <c r="A50" s="26"/>
      <c r="B50" s="24" t="s">
        <v>99</v>
      </c>
      <c r="C50" s="24" t="s">
        <v>54</v>
      </c>
      <c r="D50" s="24"/>
      <c r="E50" s="25">
        <v>50481450</v>
      </c>
      <c r="F50" s="25">
        <v>33900000</v>
      </c>
      <c r="G50" s="25">
        <v>-16581450</v>
      </c>
      <c r="H50" s="24" t="s">
        <v>137</v>
      </c>
    </row>
    <row r="51" spans="1:8" ht="21" customHeight="1" x14ac:dyDescent="0.3">
      <c r="A51" s="26"/>
      <c r="B51" s="24" t="s">
        <v>98</v>
      </c>
      <c r="C51" s="24" t="s">
        <v>50</v>
      </c>
      <c r="D51" s="24"/>
      <c r="E51" s="25">
        <v>3560000</v>
      </c>
      <c r="F51" s="25">
        <v>624604</v>
      </c>
      <c r="G51" s="25">
        <v>-2935396</v>
      </c>
      <c r="H51" s="24" t="s">
        <v>138</v>
      </c>
    </row>
    <row r="52" spans="1:8" ht="21" customHeight="1" x14ac:dyDescent="0.3">
      <c r="A52" s="26"/>
      <c r="B52" s="24" t="s">
        <v>97</v>
      </c>
      <c r="C52" s="24" t="s">
        <v>51</v>
      </c>
      <c r="D52" s="24"/>
      <c r="E52" s="25">
        <v>1305400</v>
      </c>
      <c r="F52" s="25">
        <v>1000000</v>
      </c>
      <c r="G52" s="25">
        <v>-305400</v>
      </c>
      <c r="H52" s="24" t="s">
        <v>139</v>
      </c>
    </row>
    <row r="53" spans="1:8" ht="31.5" customHeight="1" x14ac:dyDescent="0.3">
      <c r="A53" s="26"/>
      <c r="B53" s="24" t="s">
        <v>96</v>
      </c>
      <c r="C53" s="24" t="s">
        <v>52</v>
      </c>
      <c r="D53" s="24"/>
      <c r="E53" s="25">
        <v>1544000</v>
      </c>
      <c r="F53" s="25">
        <v>1500000</v>
      </c>
      <c r="G53" s="25">
        <v>-44000</v>
      </c>
      <c r="H53" s="24" t="s">
        <v>140</v>
      </c>
    </row>
    <row r="54" spans="1:8" ht="21" customHeight="1" x14ac:dyDescent="0.3">
      <c r="A54" s="26"/>
      <c r="B54" s="24" t="s">
        <v>95</v>
      </c>
      <c r="C54" s="24" t="s">
        <v>48</v>
      </c>
      <c r="D54" s="24"/>
      <c r="E54" s="25">
        <v>4000000</v>
      </c>
      <c r="F54" s="25">
        <v>5000000</v>
      </c>
      <c r="G54" s="25">
        <v>1000000</v>
      </c>
      <c r="H54" s="24" t="s">
        <v>141</v>
      </c>
    </row>
    <row r="55" spans="1:8" ht="60" customHeight="1" x14ac:dyDescent="0.3">
      <c r="A55" s="26"/>
      <c r="B55" s="24" t="s">
        <v>94</v>
      </c>
      <c r="C55" s="24" t="s">
        <v>55</v>
      </c>
      <c r="D55" s="24"/>
      <c r="E55" s="25">
        <v>20000000</v>
      </c>
      <c r="F55" s="25">
        <v>20000000</v>
      </c>
      <c r="G55" s="25">
        <v>0</v>
      </c>
      <c r="H55" s="24" t="s">
        <v>142</v>
      </c>
    </row>
    <row r="56" spans="1:8" ht="21" customHeight="1" x14ac:dyDescent="0.3">
      <c r="A56" s="26"/>
      <c r="B56" s="24" t="s">
        <v>93</v>
      </c>
      <c r="C56" s="24" t="s">
        <v>56</v>
      </c>
      <c r="D56" s="24"/>
      <c r="E56" s="25">
        <v>2400000</v>
      </c>
      <c r="F56" s="25">
        <v>2400000</v>
      </c>
      <c r="G56" s="25">
        <v>0</v>
      </c>
      <c r="H56" s="24" t="s">
        <v>143</v>
      </c>
    </row>
    <row r="57" spans="1:8" ht="63" customHeight="1" x14ac:dyDescent="0.3">
      <c r="A57" s="26"/>
      <c r="B57" s="24" t="s">
        <v>92</v>
      </c>
      <c r="C57" s="24" t="s">
        <v>57</v>
      </c>
      <c r="D57" s="24"/>
      <c r="E57" s="25">
        <v>23000000</v>
      </c>
      <c r="F57" s="25">
        <v>23000000</v>
      </c>
      <c r="G57" s="25">
        <v>0</v>
      </c>
      <c r="H57" s="24" t="s">
        <v>161</v>
      </c>
    </row>
    <row r="58" spans="1:8" ht="32.25" customHeight="1" x14ac:dyDescent="0.3">
      <c r="A58" s="26"/>
      <c r="B58" s="24" t="s">
        <v>102</v>
      </c>
      <c r="C58" s="24" t="s">
        <v>58</v>
      </c>
      <c r="D58" s="24"/>
      <c r="E58" s="25">
        <v>16000000</v>
      </c>
      <c r="F58" s="25">
        <v>16500000</v>
      </c>
      <c r="G58" s="25">
        <v>500000</v>
      </c>
      <c r="H58" s="24" t="s">
        <v>144</v>
      </c>
    </row>
    <row r="59" spans="1:8" ht="45.75" customHeight="1" x14ac:dyDescent="0.3">
      <c r="A59" s="26"/>
      <c r="B59" s="24" t="s">
        <v>103</v>
      </c>
      <c r="C59" s="24" t="s">
        <v>59</v>
      </c>
      <c r="D59" s="24"/>
      <c r="E59" s="25">
        <v>7000000</v>
      </c>
      <c r="F59" s="25">
        <v>7000000</v>
      </c>
      <c r="G59" s="25">
        <v>0</v>
      </c>
      <c r="H59" s="24" t="s">
        <v>145</v>
      </c>
    </row>
    <row r="60" spans="1:8" ht="21" customHeight="1" x14ac:dyDescent="0.3">
      <c r="A60" s="26"/>
      <c r="B60" s="24" t="s">
        <v>104</v>
      </c>
      <c r="C60" s="24" t="s">
        <v>60</v>
      </c>
      <c r="D60" s="24"/>
      <c r="E60" s="25">
        <v>2000000</v>
      </c>
      <c r="F60" s="25">
        <v>0</v>
      </c>
      <c r="G60" s="25">
        <v>-2000000</v>
      </c>
      <c r="H60" s="24" t="s">
        <v>135</v>
      </c>
    </row>
    <row r="61" spans="1:8" ht="60.75" customHeight="1" x14ac:dyDescent="0.3">
      <c r="A61" s="26"/>
      <c r="B61" s="24" t="s">
        <v>105</v>
      </c>
      <c r="C61" s="24" t="s">
        <v>61</v>
      </c>
      <c r="D61" s="24"/>
      <c r="E61" s="25">
        <v>4000000</v>
      </c>
      <c r="F61" s="25">
        <v>4000000</v>
      </c>
      <c r="G61" s="25">
        <v>0</v>
      </c>
      <c r="H61" s="24" t="s">
        <v>147</v>
      </c>
    </row>
    <row r="62" spans="1:8" ht="37.5" customHeight="1" x14ac:dyDescent="0.3">
      <c r="A62" s="26"/>
      <c r="B62" s="24" t="s">
        <v>106</v>
      </c>
      <c r="C62" s="24" t="s">
        <v>62</v>
      </c>
      <c r="D62" s="24"/>
      <c r="E62" s="25">
        <v>5940000</v>
      </c>
      <c r="F62" s="25">
        <v>5940000</v>
      </c>
      <c r="G62" s="25">
        <v>0</v>
      </c>
      <c r="H62" s="24" t="s">
        <v>146</v>
      </c>
    </row>
    <row r="63" spans="1:8" ht="101.25" customHeight="1" x14ac:dyDescent="0.3">
      <c r="A63" s="26"/>
      <c r="B63" s="24" t="s">
        <v>107</v>
      </c>
      <c r="C63" s="24" t="s">
        <v>63</v>
      </c>
      <c r="D63" s="24"/>
      <c r="E63" s="25">
        <v>24152240</v>
      </c>
      <c r="F63" s="25">
        <v>19100000</v>
      </c>
      <c r="G63" s="25">
        <v>-5052240</v>
      </c>
      <c r="H63" s="24" t="s">
        <v>148</v>
      </c>
    </row>
    <row r="64" spans="1:8" ht="64.5" customHeight="1" x14ac:dyDescent="0.3">
      <c r="A64" s="26"/>
      <c r="B64" s="23" t="s">
        <v>108</v>
      </c>
      <c r="C64" s="24" t="s">
        <v>64</v>
      </c>
      <c r="D64" s="24"/>
      <c r="E64" s="25">
        <v>6951180</v>
      </c>
      <c r="F64" s="25">
        <v>7025000</v>
      </c>
      <c r="G64" s="25">
        <v>73820</v>
      </c>
      <c r="H64" s="24" t="s">
        <v>149</v>
      </c>
    </row>
    <row r="65" spans="1:8" ht="88.5" customHeight="1" x14ac:dyDescent="0.3">
      <c r="A65" s="26"/>
      <c r="B65" s="23"/>
      <c r="C65" s="24" t="s">
        <v>65</v>
      </c>
      <c r="D65" s="24"/>
      <c r="E65" s="25">
        <v>3631067</v>
      </c>
      <c r="F65" s="25">
        <v>3340000</v>
      </c>
      <c r="G65" s="25">
        <v>-291067</v>
      </c>
      <c r="H65" s="24" t="s">
        <v>150</v>
      </c>
    </row>
    <row r="66" spans="1:8" ht="39.75" customHeight="1" x14ac:dyDescent="0.3">
      <c r="A66" s="26"/>
      <c r="B66" s="23" t="s">
        <v>109</v>
      </c>
      <c r="C66" s="24" t="s">
        <v>66</v>
      </c>
      <c r="D66" s="24"/>
      <c r="E66" s="25">
        <v>359098644</v>
      </c>
      <c r="F66" s="25">
        <v>491244653</v>
      </c>
      <c r="G66" s="25">
        <v>132146009</v>
      </c>
      <c r="H66" s="24" t="s">
        <v>151</v>
      </c>
    </row>
    <row r="67" spans="1:8" ht="50.25" customHeight="1" x14ac:dyDescent="0.3">
      <c r="A67" s="26"/>
      <c r="B67" s="23"/>
      <c r="C67" s="24" t="s">
        <v>67</v>
      </c>
      <c r="D67" s="24"/>
      <c r="E67" s="25">
        <v>71808000</v>
      </c>
      <c r="F67" s="25">
        <v>76140000</v>
      </c>
      <c r="G67" s="25">
        <v>4332000</v>
      </c>
      <c r="H67" s="24" t="s">
        <v>152</v>
      </c>
    </row>
    <row r="68" spans="1:8" ht="48" customHeight="1" x14ac:dyDescent="0.3">
      <c r="A68" s="26"/>
      <c r="B68" s="23"/>
      <c r="C68" s="24" t="s">
        <v>68</v>
      </c>
      <c r="D68" s="24"/>
      <c r="E68" s="25">
        <v>10673690</v>
      </c>
      <c r="F68" s="25">
        <v>10930000</v>
      </c>
      <c r="G68" s="25">
        <v>256310</v>
      </c>
      <c r="H68" s="24" t="s">
        <v>153</v>
      </c>
    </row>
    <row r="69" spans="1:8" ht="21" customHeight="1" x14ac:dyDescent="0.3">
      <c r="A69" s="26"/>
      <c r="B69" s="23"/>
      <c r="C69" s="24" t="s">
        <v>69</v>
      </c>
      <c r="D69" s="24"/>
      <c r="E69" s="25">
        <v>2400000</v>
      </c>
      <c r="F69" s="25">
        <v>2400000</v>
      </c>
      <c r="G69" s="25">
        <v>0</v>
      </c>
      <c r="H69" s="24" t="s">
        <v>154</v>
      </c>
    </row>
    <row r="70" spans="1:8" ht="21" customHeight="1" x14ac:dyDescent="0.3">
      <c r="A70" s="26"/>
      <c r="B70" s="23"/>
      <c r="C70" s="24" t="s">
        <v>70</v>
      </c>
      <c r="D70" s="24"/>
      <c r="E70" s="25">
        <v>117498671</v>
      </c>
      <c r="F70" s="25">
        <v>0</v>
      </c>
      <c r="G70" s="25">
        <v>-117498671</v>
      </c>
      <c r="H70" s="24" t="s">
        <v>135</v>
      </c>
    </row>
    <row r="71" spans="1:8" ht="62.25" customHeight="1" x14ac:dyDescent="0.3">
      <c r="A71" s="26"/>
      <c r="B71" s="24" t="s">
        <v>112</v>
      </c>
      <c r="C71" s="24" t="s">
        <v>73</v>
      </c>
      <c r="D71" s="24"/>
      <c r="E71" s="25">
        <v>17979530</v>
      </c>
      <c r="F71" s="25">
        <v>13100000</v>
      </c>
      <c r="G71" s="25">
        <v>-4879530</v>
      </c>
      <c r="H71" s="24" t="s">
        <v>163</v>
      </c>
    </row>
    <row r="72" spans="1:8" ht="21" customHeight="1" x14ac:dyDescent="0.3">
      <c r="A72" s="26"/>
      <c r="B72" s="24" t="s">
        <v>110</v>
      </c>
      <c r="C72" s="24" t="s">
        <v>71</v>
      </c>
      <c r="D72" s="24"/>
      <c r="E72" s="25">
        <v>9622000</v>
      </c>
      <c r="F72" s="25">
        <v>9432000</v>
      </c>
      <c r="G72" s="25">
        <v>-190000</v>
      </c>
      <c r="H72" s="24" t="s">
        <v>155</v>
      </c>
    </row>
    <row r="73" spans="1:8" ht="21" customHeight="1" x14ac:dyDescent="0.3">
      <c r="A73" s="26"/>
      <c r="B73" s="24" t="s">
        <v>111</v>
      </c>
      <c r="C73" s="24" t="s">
        <v>72</v>
      </c>
      <c r="D73" s="24"/>
      <c r="E73" s="25">
        <v>4121000</v>
      </c>
      <c r="F73" s="25">
        <v>0</v>
      </c>
      <c r="G73" s="25">
        <v>-4121000</v>
      </c>
      <c r="H73" s="24" t="s">
        <v>135</v>
      </c>
    </row>
    <row r="74" spans="1:8" ht="21" customHeight="1" x14ac:dyDescent="0.3">
      <c r="A74" s="9" t="s">
        <v>90</v>
      </c>
      <c r="B74" s="9"/>
      <c r="C74" s="9"/>
      <c r="D74" s="10"/>
      <c r="E74" s="15">
        <f>SUM(E45:E73)</f>
        <v>828584170</v>
      </c>
      <c r="F74" s="15">
        <f>SUM(F45:F73)</f>
        <v>799676257</v>
      </c>
      <c r="G74" s="15">
        <f>SUM(G45:G73)</f>
        <v>-28907913</v>
      </c>
      <c r="H74" s="24"/>
    </row>
    <row r="75" spans="1:8" ht="21" customHeight="1" x14ac:dyDescent="0.3">
      <c r="A75" s="24" t="s">
        <v>120</v>
      </c>
      <c r="B75" s="24" t="s">
        <v>121</v>
      </c>
      <c r="C75" s="24" t="s">
        <v>122</v>
      </c>
      <c r="D75" s="24"/>
      <c r="E75" s="25">
        <v>1500000</v>
      </c>
      <c r="F75" s="25">
        <v>1500000</v>
      </c>
      <c r="G75" s="25">
        <v>0</v>
      </c>
      <c r="H75" s="24" t="s">
        <v>156</v>
      </c>
    </row>
    <row r="76" spans="1:8" ht="21" customHeight="1" x14ac:dyDescent="0.3">
      <c r="A76" s="9" t="s">
        <v>123</v>
      </c>
      <c r="B76" s="9"/>
      <c r="C76" s="9"/>
      <c r="D76" s="10"/>
      <c r="E76" s="15">
        <f>SUM(E75)</f>
        <v>1500000</v>
      </c>
      <c r="F76" s="15">
        <f t="shared" ref="F76:G76" si="12">SUM(F75)</f>
        <v>1500000</v>
      </c>
      <c r="G76" s="15">
        <f t="shared" si="12"/>
        <v>0</v>
      </c>
      <c r="H76" s="24"/>
    </row>
    <row r="77" spans="1:8" ht="21" customHeight="1" x14ac:dyDescent="0.3">
      <c r="A77" s="5" t="s">
        <v>113</v>
      </c>
      <c r="B77" s="5" t="s">
        <v>114</v>
      </c>
      <c r="C77" s="5" t="s">
        <v>74</v>
      </c>
      <c r="D77" s="5"/>
      <c r="E77" s="13">
        <v>342902</v>
      </c>
      <c r="F77" s="13">
        <v>342902</v>
      </c>
      <c r="G77" s="13">
        <v>0</v>
      </c>
      <c r="H77" s="24" t="s">
        <v>158</v>
      </c>
    </row>
    <row r="78" spans="1:8" ht="21" customHeight="1" x14ac:dyDescent="0.3">
      <c r="A78" s="9" t="s">
        <v>117</v>
      </c>
      <c r="B78" s="9"/>
      <c r="C78" s="9"/>
      <c r="D78" s="10"/>
      <c r="E78" s="15">
        <f>SUM(E77)</f>
        <v>342902</v>
      </c>
      <c r="F78" s="15">
        <f t="shared" ref="F78:G78" si="13">SUM(F77)</f>
        <v>342902</v>
      </c>
      <c r="G78" s="15">
        <f t="shared" si="13"/>
        <v>0</v>
      </c>
      <c r="H78" s="24"/>
    </row>
    <row r="79" spans="1:8" ht="21" customHeight="1" x14ac:dyDescent="0.3">
      <c r="A79" s="23" t="s">
        <v>119</v>
      </c>
      <c r="B79" s="23" t="s">
        <v>115</v>
      </c>
      <c r="C79" s="24" t="s">
        <v>75</v>
      </c>
      <c r="D79" s="24"/>
      <c r="E79" s="25">
        <v>0</v>
      </c>
      <c r="F79" s="25">
        <v>31747560</v>
      </c>
      <c r="G79" s="25">
        <v>31747560</v>
      </c>
      <c r="H79" s="24" t="s">
        <v>157</v>
      </c>
    </row>
    <row r="80" spans="1:8" ht="21" customHeight="1" x14ac:dyDescent="0.3">
      <c r="A80" s="23"/>
      <c r="B80" s="23"/>
      <c r="C80" s="24" t="s">
        <v>76</v>
      </c>
      <c r="D80" s="24"/>
      <c r="E80" s="25">
        <v>31636744</v>
      </c>
      <c r="F80" s="25">
        <v>0</v>
      </c>
      <c r="G80" s="25">
        <v>-31636744</v>
      </c>
      <c r="H80" s="24"/>
    </row>
    <row r="81" spans="1:8" ht="21" customHeight="1" x14ac:dyDescent="0.3">
      <c r="A81" s="9" t="s">
        <v>116</v>
      </c>
      <c r="B81" s="9"/>
      <c r="C81" s="9"/>
      <c r="D81" s="10"/>
      <c r="E81" s="15">
        <f>SUM(E79:E80)</f>
        <v>31636744</v>
      </c>
      <c r="F81" s="15">
        <v>31747560</v>
      </c>
      <c r="G81" s="15">
        <v>110816</v>
      </c>
      <c r="H81" s="24"/>
    </row>
    <row r="82" spans="1:8" ht="21" customHeight="1" x14ac:dyDescent="0.3">
      <c r="A82" s="2" t="s">
        <v>77</v>
      </c>
      <c r="B82" s="2"/>
      <c r="C82" s="2"/>
      <c r="D82" s="12"/>
      <c r="E82" s="17">
        <v>1736606312</v>
      </c>
      <c r="F82" s="17">
        <v>1768576462</v>
      </c>
      <c r="G82" s="17">
        <v>31970150</v>
      </c>
      <c r="H82" s="24"/>
    </row>
  </sheetData>
  <mergeCells count="47">
    <mergeCell ref="H24:H28"/>
    <mergeCell ref="A79:A80"/>
    <mergeCell ref="A74:C74"/>
    <mergeCell ref="A82:C82"/>
    <mergeCell ref="A76:C76"/>
    <mergeCell ref="B12:B13"/>
    <mergeCell ref="A12:A13"/>
    <mergeCell ref="B45:B47"/>
    <mergeCell ref="B64:B65"/>
    <mergeCell ref="B66:B70"/>
    <mergeCell ref="B79:B80"/>
    <mergeCell ref="A81:C81"/>
    <mergeCell ref="A78:C78"/>
    <mergeCell ref="A45:A73"/>
    <mergeCell ref="A44:C44"/>
    <mergeCell ref="B43:C43"/>
    <mergeCell ref="A41:A43"/>
    <mergeCell ref="B41:B42"/>
    <mergeCell ref="A40:C40"/>
    <mergeCell ref="A24:A39"/>
    <mergeCell ref="B32:C32"/>
    <mergeCell ref="B30:B31"/>
    <mergeCell ref="B39:C39"/>
    <mergeCell ref="B33:B38"/>
    <mergeCell ref="A22:C22"/>
    <mergeCell ref="A23:C23"/>
    <mergeCell ref="B29:C29"/>
    <mergeCell ref="B24:B28"/>
    <mergeCell ref="B17:B18"/>
    <mergeCell ref="A17:A18"/>
    <mergeCell ref="A20:A21"/>
    <mergeCell ref="B20:B21"/>
    <mergeCell ref="A11:C11"/>
    <mergeCell ref="B7:B10"/>
    <mergeCell ref="A7:A10"/>
    <mergeCell ref="A14:C14"/>
    <mergeCell ref="A16:C16"/>
    <mergeCell ref="A19:C19"/>
    <mergeCell ref="A1:H1"/>
    <mergeCell ref="A6:C6"/>
    <mergeCell ref="B4:B5"/>
    <mergeCell ref="A4:A5"/>
    <mergeCell ref="A2:C2"/>
    <mergeCell ref="E2:E3"/>
    <mergeCell ref="F2:F3"/>
    <mergeCell ref="G2:G3"/>
    <mergeCell ref="H2:H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세입세출명세서</vt:lpstr>
      <vt:lpstr>세입세출명세서!Print_Area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최원진</dc:creator>
  <cp:lastModifiedBy>최원진</cp:lastModifiedBy>
  <cp:lastPrinted>2023-01-05T06:56:52Z</cp:lastPrinted>
  <dcterms:created xsi:type="dcterms:W3CDTF">2023-01-05T02:25:23Z</dcterms:created>
  <dcterms:modified xsi:type="dcterms:W3CDTF">2023-01-05T07:15:53Z</dcterms:modified>
</cp:coreProperties>
</file>