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센터\★ 가장 급한 것\☆9월안에해야할것\-3분기운영위원회\[최종자료]\"/>
    </mc:Choice>
  </mc:AlternateContent>
  <bookViews>
    <workbookView xWindow="0" yWindow="0" windowWidth="20730" windowHeight="11760" tabRatio="896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J7" i="44" l="1"/>
  <c r="G35" i="47"/>
  <c r="G34" i="47"/>
  <c r="G33" i="47"/>
  <c r="G31" i="47"/>
  <c r="G32" i="47"/>
  <c r="F31" i="47"/>
  <c r="G30" i="47"/>
  <c r="G29" i="47" l="1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3" i="47"/>
  <c r="G14" i="47"/>
  <c r="G12" i="47"/>
  <c r="G11" i="47"/>
  <c r="G5" i="47"/>
  <c r="H5" i="47" s="1"/>
  <c r="G6" i="47"/>
  <c r="G7" i="47"/>
  <c r="G8" i="47"/>
  <c r="G9" i="47"/>
  <c r="E30" i="47" l="1"/>
  <c r="E28" i="47"/>
  <c r="E25" i="47"/>
  <c r="E26" i="47"/>
  <c r="E31" i="47" l="1"/>
  <c r="F36" i="47"/>
  <c r="F33" i="47" l="1"/>
  <c r="F24" i="47"/>
  <c r="F20" i="47"/>
  <c r="F13" i="47"/>
  <c r="F10" i="47"/>
  <c r="F4" i="47" l="1"/>
  <c r="J11" i="45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8" i="44"/>
  <c r="F7" i="44"/>
  <c r="D18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F9" i="44"/>
  <c r="F6" i="44" s="1"/>
  <c r="H26" i="47"/>
  <c r="H35" i="47"/>
  <c r="H32" i="47"/>
  <c r="H30" i="47"/>
  <c r="H29" i="47"/>
  <c r="E20" i="47" l="1"/>
  <c r="H9" i="47" l="1"/>
  <c r="H22" i="47" l="1"/>
  <c r="E10" i="47" l="1"/>
  <c r="G10" i="47" l="1"/>
  <c r="H10" i="47" s="1"/>
  <c r="E14" i="46"/>
  <c r="G410" i="43" l="1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H384" i="43"/>
  <c r="F384" i="43"/>
  <c r="F383" i="43"/>
  <c r="I383" i="43" s="1"/>
  <c r="I382" i="43"/>
  <c r="I381" i="43"/>
  <c r="F380" i="43"/>
  <c r="E379" i="43"/>
  <c r="G378" i="43"/>
  <c r="I378" i="43" s="1"/>
  <c r="I384" i="43" s="1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G307" i="43"/>
  <c r="G361" i="43" s="1"/>
  <c r="F307" i="43"/>
  <c r="F361" i="43" s="1"/>
  <c r="F394" i="43" s="1"/>
  <c r="E307" i="43"/>
  <c r="G306" i="43"/>
  <c r="F306" i="43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I247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E242" i="43"/>
  <c r="I242" i="43" s="1"/>
  <c r="I241" i="43"/>
  <c r="I240" i="43"/>
  <c r="I246" i="43" s="1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32" i="43" s="1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I87" i="43"/>
  <c r="E87" i="43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36" i="47"/>
  <c r="G36" i="47" s="1"/>
  <c r="E33" i="47"/>
  <c r="H28" i="47"/>
  <c r="H27" i="47"/>
  <c r="H25" i="47"/>
  <c r="E24" i="47"/>
  <c r="H23" i="47"/>
  <c r="H21" i="47"/>
  <c r="H19" i="47"/>
  <c r="H18" i="47"/>
  <c r="H17" i="47"/>
  <c r="H16" i="47"/>
  <c r="H15" i="47"/>
  <c r="H14" i="47"/>
  <c r="E13" i="47"/>
  <c r="H12" i="47"/>
  <c r="H11" i="47"/>
  <c r="H8" i="47"/>
  <c r="H7" i="47"/>
  <c r="H6" i="47"/>
  <c r="F19" i="46"/>
  <c r="E19" i="46"/>
  <c r="F16" i="46"/>
  <c r="E16" i="46"/>
  <c r="F14" i="46"/>
  <c r="G14" i="46" s="1"/>
  <c r="H14" i="46" s="1"/>
  <c r="F12" i="46"/>
  <c r="E12" i="46"/>
  <c r="F9" i="46"/>
  <c r="E9" i="46"/>
  <c r="E18" i="44"/>
  <c r="E14" i="44"/>
  <c r="D14" i="44"/>
  <c r="E9" i="44"/>
  <c r="D9" i="44"/>
  <c r="I7" i="44"/>
  <c r="I6" i="44" s="1"/>
  <c r="E17" i="43" l="1"/>
  <c r="I39" i="43"/>
  <c r="I150" i="43"/>
  <c r="I231" i="43"/>
  <c r="I261" i="43"/>
  <c r="I325" i="43"/>
  <c r="F362" i="43"/>
  <c r="I358" i="43"/>
  <c r="H360" i="43"/>
  <c r="H393" i="43" s="1"/>
  <c r="I375" i="43"/>
  <c r="E77" i="43"/>
  <c r="I77" i="43" s="1"/>
  <c r="I151" i="43"/>
  <c r="E293" i="43"/>
  <c r="I293" i="43" s="1"/>
  <c r="I365" i="43"/>
  <c r="I377" i="43" s="1"/>
  <c r="F410" i="43"/>
  <c r="I129" i="43"/>
  <c r="I132" i="43" s="1"/>
  <c r="E152" i="43"/>
  <c r="F234" i="43"/>
  <c r="F237" i="43" s="1"/>
  <c r="I188" i="43"/>
  <c r="I197" i="43" s="1"/>
  <c r="I207" i="43"/>
  <c r="I234" i="43" s="1"/>
  <c r="E233" i="43"/>
  <c r="E254" i="43"/>
  <c r="H377" i="43"/>
  <c r="E380" i="43"/>
  <c r="F386" i="43"/>
  <c r="I408" i="43"/>
  <c r="E6" i="44"/>
  <c r="G19" i="46"/>
  <c r="H19" i="46" s="1"/>
  <c r="F4" i="46"/>
  <c r="E4" i="47"/>
  <c r="G4" i="47" s="1"/>
  <c r="F395" i="43"/>
  <c r="G9" i="46"/>
  <c r="H9" i="46" s="1"/>
  <c r="I40" i="43"/>
  <c r="I74" i="43"/>
  <c r="I92" i="43"/>
  <c r="H236" i="43"/>
  <c r="I183" i="43"/>
  <c r="I208" i="43"/>
  <c r="I227" i="43"/>
  <c r="I233" i="43" s="1"/>
  <c r="I359" i="43"/>
  <c r="I376" i="43"/>
  <c r="K7" i="44"/>
  <c r="G16" i="46"/>
  <c r="H16" i="46" s="1"/>
  <c r="E131" i="43"/>
  <c r="E134" i="43" s="1"/>
  <c r="I155" i="43"/>
  <c r="I158" i="43" s="1"/>
  <c r="I171" i="43"/>
  <c r="I172" i="43"/>
  <c r="I184" i="43"/>
  <c r="E209" i="43"/>
  <c r="E287" i="43"/>
  <c r="I287" i="43" s="1"/>
  <c r="F360" i="43"/>
  <c r="F393" i="43" s="1"/>
  <c r="F411" i="43" s="1"/>
  <c r="I398" i="43"/>
  <c r="I401" i="43" s="1"/>
  <c r="D6" i="44"/>
  <c r="G12" i="46"/>
  <c r="H12" i="46" s="1"/>
  <c r="E41" i="43"/>
  <c r="E65" i="43"/>
  <c r="I65" i="43" s="1"/>
  <c r="I137" i="43"/>
  <c r="I152" i="43" s="1"/>
  <c r="E235" i="43"/>
  <c r="I173" i="43"/>
  <c r="F235" i="43"/>
  <c r="F238" i="43" s="1"/>
  <c r="E185" i="43"/>
  <c r="I200" i="43"/>
  <c r="I223" i="43"/>
  <c r="I222" i="43"/>
  <c r="E261" i="43"/>
  <c r="E275" i="43"/>
  <c r="E308" i="43"/>
  <c r="I308" i="43" s="1"/>
  <c r="G360" i="43"/>
  <c r="I324" i="43"/>
  <c r="H361" i="43"/>
  <c r="H394" i="43" s="1"/>
  <c r="I357" i="43"/>
  <c r="I407" i="43"/>
  <c r="I410" i="43" s="1"/>
  <c r="G234" i="43"/>
  <c r="G237" i="43" s="1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07" i="43"/>
  <c r="H362" i="43"/>
  <c r="H395" i="43" s="1"/>
  <c r="H413" i="43" s="1"/>
  <c r="E359" i="43"/>
  <c r="E224" i="43"/>
  <c r="I212" i="43"/>
  <c r="I224" i="43" s="1"/>
  <c r="E262" i="43"/>
  <c r="E248" i="43"/>
  <c r="E263" i="43" s="1"/>
  <c r="E361" i="43"/>
  <c r="E394" i="43" s="1"/>
  <c r="I311" i="43"/>
  <c r="K6" i="44"/>
  <c r="I16" i="43"/>
  <c r="I62" i="43"/>
  <c r="E234" i="43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H24" i="47"/>
  <c r="H13" i="47"/>
  <c r="H33" i="47"/>
  <c r="H36" i="47"/>
  <c r="H20" i="47"/>
  <c r="H31" i="47"/>
  <c r="E4" i="46"/>
  <c r="G4" i="46" s="1"/>
  <c r="H4" i="46" s="1"/>
  <c r="J6" i="44"/>
  <c r="I235" i="43" l="1"/>
  <c r="I361" i="43"/>
  <c r="E362" i="43"/>
  <c r="E395" i="43" s="1"/>
  <c r="I360" i="43"/>
  <c r="I393" i="43" s="1"/>
  <c r="I236" i="43"/>
  <c r="H4" i="47"/>
  <c r="E236" i="43"/>
  <c r="I121" i="43"/>
  <c r="I362" i="43"/>
  <c r="E237" i="43"/>
  <c r="G239" i="43"/>
  <c r="E239" i="43"/>
  <c r="I238" i="43"/>
  <c r="E412" i="43"/>
  <c r="I237" i="43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I411" i="43" l="1"/>
  <c r="G386" i="43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<sst xmlns="http://schemas.openxmlformats.org/spreadsheetml/2006/main" count="756" uniqueCount="259">
  <si>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</si>
  <si>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</si>
  <si>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</si>
  <si>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</si>
  <si>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</si>
  <si>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</si>
  <si>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</si>
  <si>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</si>
  <si>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</si>
  <si>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</si>
  <si>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</si>
  <si>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</si>
  <si>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</si>
  <si>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</si>
  <si>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</si>
  <si>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</si>
  <si>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</si>
  <si>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</si>
  <si>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</si>
  <si>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</si>
  <si>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</si>
  <si>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</si>
  <si>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</si>
  <si>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</si>
  <si>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</si>
  <si>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</si>
  <si>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</si>
  <si>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</si>
  <si>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</si>
  <si>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</si>
  <si>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</si>
  <si>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</si>
  <si>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</si>
  <si>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</si>
  <si>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</si>
  <si>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</si>
  <si>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</si>
  <si>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</si>
  <si>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</si>
  <si>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</si>
  <si>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</si>
  <si>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</si>
  <si>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</si>
  <si>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</si>
  <si>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</si>
  <si>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</si>
  <si>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</si>
  <si>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</si>
  <si>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</si>
  <si>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</si>
  <si>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</si>
  <si>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</si>
  <si>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</si>
  <si>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</si>
  <si>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</si>
  <si>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</si>
  <si>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</si>
  <si>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</si>
  <si>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</si>
  <si>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</si>
  <si>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</si>
  <si>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</si>
  <si>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</si>
  <si>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</si>
  <si>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</si>
  <si>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</si>
  <si>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</si>
  <si>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</si>
  <si>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</si>
  <si>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</si>
  <si>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</si>
  <si>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</si>
  <si>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</si>
  <si>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</si>
  <si>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</si>
  <si>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</si>
  <si>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</si>
  <si>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</si>
  <si>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</si>
  <si>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</si>
  <si>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</si>
  <si>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</si>
  <si>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</si>
  <si>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</si>
  <si>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</si>
  <si>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</si>
  <si>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</si>
  <si>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</si>
  <si>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</si>
  <si>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</si>
  <si>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</si>
  <si>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</si>
  <si>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</si>
  <si>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</si>
  <si>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</si>
  <si>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</si>
  <si>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</si>
  <si>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</si>
  <si>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</si>
  <si>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</si>
  <si>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</si>
  <si>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</si>
  <si>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</si>
  <si>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</si>
  <si>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</si>
  <si>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</si>
  <si>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</si>
  <si>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</si>
  <si>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</si>
  <si>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</si>
  <si>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</si>
  <si>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</si>
  <si>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</si>
  <si>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</si>
  <si>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</si>
  <si>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</si>
  <si>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</si>
  <si>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</si>
  <si>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</si>
  <si>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</si>
  <si>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</si>
  <si>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</si>
  <si>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</si>
  <si>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</si>
  <si>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</si>
  <si>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</si>
  <si>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</si>
  <si>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</si>
  <si>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</si>
  <si>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</si>
  <si>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</si>
  <si>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</si>
  <si>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</si>
  <si>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</si>
  <si>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</si>
  <si>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</si>
  <si>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</si>
  <si>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</si>
  <si>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</si>
  <si>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</si>
  <si>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</si>
  <si>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</si>
  <si>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</si>
  <si>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</si>
  <si>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</si>
  <si>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</si>
  <si>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</si>
  <si>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</si>
  <si>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</si>
  <si>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</si>
  <si>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</si>
  <si>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반환금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</si>
  <si>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</si>
  <si>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</si>
  <si>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</si>
  <si>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</si>
  <si>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</si>
  <si>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</si>
  <si>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</si>
  <si>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</si>
  <si>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</si>
  <si>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</si>
  <si>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</si>
  <si>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</si>
  <si>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</si>
  <si>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</si>
  <si>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</si>
  <si>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</si>
  <si>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</si>
  <si>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</si>
  <si>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</si>
  <si>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</si>
  <si>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</si>
  <si>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</si>
  <si>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</si>
  <si>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</si>
  <si>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</si>
  <si>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</si>
  <si>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</si>
  <si>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</si>
  <si>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</si>
  <si>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</si>
  <si>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</si>
  <si>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</si>
  <si>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</si>
  <si>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</si>
  <si>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</si>
  <si>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</si>
  <si>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</si>
  <si>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</si>
  <si>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</si>
  <si>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</si>
  <si>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</si>
  <si>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</si>
  <si>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</si>
  <si>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</si>
  <si>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</si>
  <si>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</si>
  <si>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</si>
  <si>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</si>
  <si>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</si>
  <si>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</si>
  <si>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</si>
  <si>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</si>
  <si>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</si>
  <si>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</si>
  <si>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</si>
  <si>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</si>
  <si>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</si>
  <si>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</si>
  <si>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</si>
  <si>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</si>
  <si>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</si>
  <si>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</si>
  <si>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</si>
  <si>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</si>
  <si>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</si>
  <si>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</si>
  <si>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</si>
  <si>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</si>
  <si>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</si>
  <si>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</si>
  <si>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</si>
  <si>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</si>
  <si>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</si>
  <si>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</si>
  <si>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</si>
  <si>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</si>
  <si>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</si>
  <si>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24년 예산</t>
    <phoneticPr fontId="15" type="noConversion"/>
  </si>
  <si>
    <t>2024년 예산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</si>
  <si>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</si>
  <si>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</si>
  <si>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</si>
  <si>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</si>
  <si>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</si>
  <si>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</si>
  <si>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</si>
  <si>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</si>
  <si>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</si>
  <si>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2025년 강북구가족센터 세입·세출 예산서</t>
    <phoneticPr fontId="15" type="noConversion"/>
  </si>
  <si>
    <t>2025년 예산</t>
    <phoneticPr fontId="15" type="noConversion"/>
  </si>
  <si>
    <t>2024년 예산</t>
    <phoneticPr fontId="15" type="noConversion"/>
  </si>
  <si>
    <t>2025년 예산</t>
    <phoneticPr fontId="15" type="noConversion"/>
  </si>
  <si>
    <t>24년 예산</t>
    <phoneticPr fontId="15" type="noConversion"/>
  </si>
  <si>
    <t>25년 예산</t>
    <phoneticPr fontId="15" type="noConversion"/>
  </si>
  <si>
    <t>다문화특성화 사업비</t>
    <phoneticPr fontId="15" type="noConversion"/>
  </si>
  <si>
    <t>공동육아나눔터 사업비</t>
    <phoneticPr fontId="15" type="noConversion"/>
  </si>
  <si>
    <t>2025년 강북구가족센터(1인가구지원센터) 세출 예산서</t>
    <phoneticPr fontId="15" type="noConversion"/>
  </si>
  <si>
    <t>2025년 강북구가족센터(1인가구지원센터) 세입 예산서</t>
    <phoneticPr fontId="15" type="noConversion"/>
  </si>
  <si>
    <t>시도보조금</t>
    <phoneticPr fontId="15" type="noConversion"/>
  </si>
  <si>
    <t>시군구보조금</t>
    <phoneticPr fontId="15" type="noConversion"/>
  </si>
  <si>
    <t>2024년
 예산(A)</t>
    <phoneticPr fontId="15" type="noConversion"/>
  </si>
  <si>
    <t>2025년
예산(B)</t>
    <phoneticPr fontId="15" type="noConversion"/>
  </si>
  <si>
    <t>강북구가족센터의 2025년 본예산 세입세출예산(안)은</t>
    <phoneticPr fontId="15" type="noConversion"/>
  </si>
  <si>
    <t>각각 2,222,226,150원으로 하며 그 내역은 제2조 및 제3조와 같다.</t>
    <phoneticPr fontId="15" type="noConversion"/>
  </si>
  <si>
    <t>세입예산은 사업수입 1,500,000원, 보조금수입 2,184,722,000원, 
후원금수입 13,060,000원, 잡수입 9,405,000원, 
이월금 5,864,554원, 후원금이월금 7,674,596원으로 한다.</t>
    <phoneticPr fontId="15" type="noConversion"/>
  </si>
  <si>
    <t>사회복지시설 관리안내, 여성가족부 2025년 가족사업안내 등</t>
    <phoneticPr fontId="15" type="noConversion"/>
  </si>
  <si>
    <t>세출예산은 사무비 1,482,290,777원, 재산조성비 12,900,000원,
사업비 650,464,797원, 잡지출 1,820,576원, 
반환금 74,750,000원, 예비비 0원으로 한다.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</si>
</sst>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7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5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right"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13" fillId="0" borderId="0" xfId="3" applyNumberFormat="1" applyFont="1" applyAlignment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0" fontId="27" fillId="0" borderId="0" xfId="3" applyNumberFormat="1" applyFont="1">
      <alignment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0" fontId="35" fillId="0" borderId="0" xfId="22" applyFont="1" applyBorder="1">
      <alignment vertical="center"/>
    </xf>
    <xf numFmtId="0" fontId="35" fillId="0" borderId="0" xfId="22" applyFont="1" applyBorder="1" applyAlignment="1">
      <alignment vertical="center" wrapText="1"/>
    </xf>
    <xf numFmtId="41" fontId="35" fillId="0" borderId="0" xfId="23" applyFont="1" applyBorder="1">
      <alignment vertical="center"/>
    </xf>
    <xf numFmtId="178" fontId="36" fillId="0" borderId="0" xfId="23" applyNumberFormat="1" applyFont="1" applyBorder="1">
      <alignment vertical="center"/>
    </xf>
    <xf numFmtId="0" fontId="34" fillId="0" borderId="0" xfId="22" applyFont="1" applyBorder="1">
      <alignment vertical="center"/>
    </xf>
    <xf numFmtId="0" fontId="34" fillId="0" borderId="0" xfId="22" applyFont="1" applyBorder="1" applyAlignment="1">
      <alignment vertical="center" wrapText="1"/>
    </xf>
    <xf numFmtId="41" fontId="34" fillId="0" borderId="0" xfId="23" applyFont="1" applyBorder="1">
      <alignment vertical="center"/>
    </xf>
    <xf numFmtId="178" fontId="37" fillId="0" borderId="0" xfId="23" applyNumberFormat="1" applyFont="1" applyBorder="1">
      <alignment vertical="center"/>
    </xf>
    <xf numFmtId="0" fontId="34" fillId="0" borderId="0" xfId="22" applyFont="1" applyBorder="1" applyAlignment="1">
      <alignment vertical="center"/>
    </xf>
    <xf numFmtId="0" fontId="34" fillId="0" borderId="0" xfId="22" applyFont="1" applyBorder="1" applyAlignment="1">
      <alignment horizontal="center" vertical="center"/>
    </xf>
    <xf numFmtId="0" fontId="33" fillId="0" borderId="0" xfId="22" applyFont="1">
      <alignment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8" fillId="0" borderId="0" xfId="23" applyNumberFormat="1" applyFont="1" applyBorder="1">
      <alignment vertical="center"/>
    </xf>
    <xf numFmtId="178" fontId="35" fillId="0" borderId="0" xfId="23" applyNumberFormat="1" applyFont="1" applyBorder="1">
      <alignment vertical="center"/>
    </xf>
    <xf numFmtId="0" fontId="35" fillId="0" borderId="0" xfId="22" applyFont="1">
      <alignment vertical="center"/>
    </xf>
    <xf numFmtId="41" fontId="35" fillId="0" borderId="0" xfId="23" applyFont="1">
      <alignment vertical="center"/>
    </xf>
    <xf numFmtId="178" fontId="35" fillId="0" borderId="0" xfId="23" applyNumberFormat="1" applyFont="1">
      <alignment vertical="center"/>
    </xf>
    <xf numFmtId="178" fontId="35" fillId="0" borderId="0" xfId="22" applyNumberFormat="1" applyFont="1">
      <alignment vertical="center"/>
    </xf>
    <xf numFmtId="0" fontId="39" fillId="0" borderId="0" xfId="3" applyNumberFormat="1" applyFont="1">
      <alignment vertical="center"/>
    </xf>
    <xf numFmtId="0" fontId="39" fillId="0" borderId="0" xfId="3" applyNumberFormat="1" applyFont="1" applyFill="1">
      <alignment vertical="center"/>
    </xf>
    <xf numFmtId="0" fontId="39" fillId="0" borderId="0" xfId="3" applyNumberFormat="1" applyFont="1" applyFill="1" applyBorder="1">
      <alignment vertical="center"/>
    </xf>
    <xf numFmtId="41" fontId="39" fillId="0" borderId="0" xfId="10" applyFont="1" applyFill="1">
      <alignment vertical="center"/>
    </xf>
    <xf numFmtId="41" fontId="39" fillId="0" borderId="0" xfId="10" applyFont="1">
      <alignment vertical="center"/>
    </xf>
    <xf numFmtId="0" fontId="26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177" fontId="26" fillId="0" borderId="74" xfId="1" applyNumberFormat="1" applyFont="1" applyFill="1" applyBorder="1" applyAlignment="1">
      <alignment horizontal="right" vertical="center"/>
    </xf>
    <xf numFmtId="0" fontId="31" fillId="0" borderId="0" xfId="22" applyFont="1" applyBorder="1" applyAlignment="1">
      <alignment horizontal="center" vertical="center"/>
    </xf>
    <xf numFmtId="41" fontId="25" fillId="2" borderId="6" xfId="3" applyNumberFormat="1" applyFont="1" applyFill="1" applyBorder="1" applyAlignment="1">
      <alignment horizontal="center" vertical="center"/>
    </xf>
    <xf numFmtId="177" fontId="26" fillId="0" borderId="13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4" xfId="3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0" fontId="41" fillId="12" borderId="12" xfId="0" applyFont="1" applyFill="1" applyBorder="1" applyAlignment="1">
      <alignment horizontal="center" vertical="center"/>
    </xf>
    <xf numFmtId="0" fontId="41" fillId="12" borderId="13" xfId="0" applyFont="1" applyFill="1" applyBorder="1" applyAlignment="1">
      <alignment horizontal="center" vertical="center"/>
    </xf>
    <xf numFmtId="41" fontId="41" fillId="12" borderId="13" xfId="10" applyFont="1" applyFill="1" applyBorder="1" applyAlignment="1">
      <alignment horizontal="center" vertical="center"/>
    </xf>
    <xf numFmtId="41" fontId="41" fillId="13" borderId="1" xfId="10" applyFont="1" applyFill="1" applyBorder="1" applyAlignment="1">
      <alignment horizontal="center" vertical="center"/>
    </xf>
    <xf numFmtId="41" fontId="41" fillId="13" borderId="71" xfId="10" applyFont="1" applyFill="1" applyBorder="1" applyAlignment="1">
      <alignment horizontal="center" vertical="center"/>
    </xf>
    <xf numFmtId="9" fontId="41" fillId="13" borderId="2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1" fontId="42" fillId="0" borderId="16" xfId="10" applyFont="1" applyBorder="1" applyAlignment="1">
      <alignment horizontal="center" vertical="center"/>
    </xf>
    <xf numFmtId="41" fontId="42" fillId="0" borderId="84" xfId="10" applyFont="1" applyBorder="1" applyAlignment="1">
      <alignment horizontal="center" vertical="center"/>
    </xf>
    <xf numFmtId="9" fontId="42" fillId="0" borderId="85" xfId="0" applyNumberFormat="1" applyFont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41" fontId="42" fillId="9" borderId="1" xfId="10" applyFont="1" applyFill="1" applyBorder="1" applyAlignment="1">
      <alignment horizontal="center" vertical="center"/>
    </xf>
    <xf numFmtId="41" fontId="41" fillId="11" borderId="1" xfId="10" applyFont="1" applyFill="1" applyBorder="1" applyAlignment="1">
      <alignment horizontal="center" vertical="center"/>
    </xf>
    <xf numFmtId="41" fontId="41" fillId="11" borderId="71" xfId="10" applyFont="1" applyFill="1" applyBorder="1" applyAlignment="1">
      <alignment horizontal="center" vertical="center"/>
    </xf>
    <xf numFmtId="9" fontId="41" fillId="11" borderId="2" xfId="0" applyNumberFormat="1" applyFont="1" applyFill="1" applyBorder="1" applyAlignment="1">
      <alignment horizontal="center" vertical="center"/>
    </xf>
    <xf numFmtId="41" fontId="42" fillId="9" borderId="71" xfId="10" applyFont="1" applyFill="1" applyBorder="1" applyAlignment="1">
      <alignment horizontal="center" vertical="center"/>
    </xf>
    <xf numFmtId="9" fontId="42" fillId="9" borderId="2" xfId="0" applyNumberFormat="1" applyFont="1" applyFill="1" applyBorder="1" applyAlignment="1">
      <alignment horizontal="center" vertical="center"/>
    </xf>
    <xf numFmtId="41" fontId="42" fillId="0" borderId="1" xfId="1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41" fontId="42" fillId="0" borderId="71" xfId="10" applyFont="1" applyBorder="1" applyAlignment="1">
      <alignment horizontal="center" vertical="center"/>
    </xf>
    <xf numFmtId="9" fontId="42" fillId="0" borderId="2" xfId="0" applyNumberFormat="1" applyFont="1" applyBorder="1" applyAlignment="1">
      <alignment horizontal="center" vertical="center"/>
    </xf>
    <xf numFmtId="41" fontId="41" fillId="11" borderId="3" xfId="10" applyFont="1" applyFill="1" applyBorder="1" applyAlignment="1">
      <alignment horizontal="center" vertical="center"/>
    </xf>
    <xf numFmtId="41" fontId="41" fillId="11" borderId="73" xfId="10" applyFont="1" applyFill="1" applyBorder="1" applyAlignment="1">
      <alignment horizontal="center" vertical="center"/>
    </xf>
    <xf numFmtId="9" fontId="41" fillId="11" borderId="4" xfId="0" applyNumberFormat="1" applyFont="1" applyFill="1" applyBorder="1" applyAlignment="1">
      <alignment horizontal="center" vertical="center"/>
    </xf>
    <xf numFmtId="0" fontId="44" fillId="12" borderId="12" xfId="0" applyFont="1" applyFill="1" applyBorder="1" applyAlignment="1">
      <alignment horizontal="center" vertical="center"/>
    </xf>
    <xf numFmtId="0" fontId="44" fillId="12" borderId="13" xfId="0" applyFont="1" applyFill="1" applyBorder="1" applyAlignment="1">
      <alignment horizontal="center" vertical="center"/>
    </xf>
    <xf numFmtId="41" fontId="44" fillId="12" borderId="13" xfId="10" applyFont="1" applyFill="1" applyBorder="1" applyAlignment="1">
      <alignment horizontal="center" vertical="center"/>
    </xf>
    <xf numFmtId="41" fontId="44" fillId="13" borderId="1" xfId="10" applyFont="1" applyFill="1" applyBorder="1" applyAlignment="1">
      <alignment horizontal="center" vertical="center"/>
    </xf>
    <xf numFmtId="41" fontId="44" fillId="13" borderId="71" xfId="10" applyFont="1" applyFill="1" applyBorder="1" applyAlignment="1">
      <alignment horizontal="center" vertical="center"/>
    </xf>
    <xf numFmtId="9" fontId="44" fillId="13" borderId="2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1" fontId="45" fillId="0" borderId="1" xfId="10" applyFont="1" applyBorder="1" applyAlignment="1">
      <alignment vertical="center"/>
    </xf>
    <xf numFmtId="41" fontId="45" fillId="0" borderId="71" xfId="10" applyFont="1" applyBorder="1" applyAlignment="1">
      <alignment vertical="center"/>
    </xf>
    <xf numFmtId="9" fontId="45" fillId="0" borderId="2" xfId="0" applyNumberFormat="1" applyFont="1" applyBorder="1" applyAlignment="1">
      <alignment horizontal="center" vertical="center"/>
    </xf>
    <xf numFmtId="41" fontId="45" fillId="0" borderId="1" xfId="10" applyFont="1" applyFill="1" applyBorder="1" applyAlignment="1">
      <alignment vertical="center"/>
    </xf>
    <xf numFmtId="41" fontId="44" fillId="11" borderId="1" xfId="10" applyFont="1" applyFill="1" applyBorder="1" applyAlignment="1">
      <alignment horizontal="center" vertical="center"/>
    </xf>
    <xf numFmtId="41" fontId="44" fillId="11" borderId="71" xfId="10" applyFont="1" applyFill="1" applyBorder="1" applyAlignment="1">
      <alignment horizontal="center" vertical="center"/>
    </xf>
    <xf numFmtId="9" fontId="44" fillId="11" borderId="2" xfId="0" applyNumberFormat="1" applyFont="1" applyFill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41" fontId="45" fillId="9" borderId="71" xfId="10" applyFont="1" applyFill="1" applyBorder="1" applyAlignment="1">
      <alignment vertical="center"/>
    </xf>
    <xf numFmtId="9" fontId="45" fillId="9" borderId="2" xfId="0" applyNumberFormat="1" applyFont="1" applyFill="1" applyBorder="1" applyAlignment="1">
      <alignment horizontal="center" vertical="center"/>
    </xf>
    <xf numFmtId="41" fontId="45" fillId="9" borderId="1" xfId="10" applyFont="1" applyFill="1" applyBorder="1" applyAlignment="1">
      <alignment vertical="center"/>
    </xf>
    <xf numFmtId="41" fontId="44" fillId="11" borderId="3" xfId="10" applyFont="1" applyFill="1" applyBorder="1" applyAlignment="1">
      <alignment horizontal="center" vertical="center"/>
    </xf>
    <xf numFmtId="41" fontId="44" fillId="11" borderId="73" xfId="10" applyFont="1" applyFill="1" applyBorder="1" applyAlignment="1">
      <alignment horizontal="center" vertical="center"/>
    </xf>
    <xf numFmtId="9" fontId="44" fillId="11" borderId="4" xfId="0" applyNumberFormat="1" applyFont="1" applyFill="1" applyBorder="1" applyAlignment="1">
      <alignment horizontal="center" vertical="center"/>
    </xf>
    <xf numFmtId="177" fontId="25" fillId="0" borderId="31" xfId="3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5" fillId="0" borderId="30" xfId="1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27" fillId="0" borderId="0" xfId="3" applyNumberFormat="1" applyFont="1" applyFill="1">
      <alignment vertical="center"/>
    </xf>
    <xf numFmtId="0" fontId="31" fillId="0" borderId="0" xfId="22" applyFont="1" applyBorder="1" applyAlignment="1">
      <alignment vertical="center" wrapText="1"/>
    </xf>
    <xf numFmtId="0" fontId="19" fillId="0" borderId="0" xfId="22" applyFont="1" applyBorder="1">
      <alignment vertical="center"/>
    </xf>
    <xf numFmtId="0" fontId="5" fillId="0" borderId="0" xfId="1"/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25" fillId="2" borderId="28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40" fillId="0" borderId="0" xfId="3" applyNumberFormat="1" applyFont="1" applyAlignment="1">
      <alignment horizontal="center" vertical="center"/>
    </xf>
    <xf numFmtId="0" fontId="25" fillId="2" borderId="12" xfId="3" applyNumberFormat="1" applyFont="1" applyFill="1" applyBorder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72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5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11" borderId="71" xfId="0" applyFont="1" applyFill="1" applyBorder="1" applyAlignment="1">
      <alignment horizontal="center" vertical="center"/>
    </xf>
    <xf numFmtId="0" fontId="41" fillId="11" borderId="30" xfId="0" applyFont="1" applyFill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41" fillId="12" borderId="72" xfId="0" applyFont="1" applyFill="1" applyBorder="1" applyAlignment="1">
      <alignment horizontal="center" vertical="center"/>
    </xf>
    <xf numFmtId="0" fontId="41" fillId="12" borderId="67" xfId="0" applyFont="1" applyFill="1" applyBorder="1" applyAlignment="1">
      <alignment horizontal="center" vertical="center"/>
    </xf>
    <xf numFmtId="0" fontId="41" fillId="13" borderId="69" xfId="0" applyFont="1" applyFill="1" applyBorder="1" applyAlignment="1">
      <alignment horizontal="center" vertical="center"/>
    </xf>
    <xf numFmtId="0" fontId="41" fillId="13" borderId="83" xfId="0" applyFont="1" applyFill="1" applyBorder="1" applyAlignment="1">
      <alignment horizontal="center" vertical="center"/>
    </xf>
    <xf numFmtId="0" fontId="41" fillId="13" borderId="30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8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11" borderId="73" xfId="0" applyFont="1" applyFill="1" applyBorder="1" applyAlignment="1">
      <alignment horizontal="center" vertical="center"/>
    </xf>
    <xf numFmtId="0" fontId="41" fillId="11" borderId="48" xfId="0" applyFont="1" applyFill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4" fillId="11" borderId="3" xfId="0" applyFont="1" applyFill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4" fillId="12" borderId="72" xfId="0" applyFont="1" applyFill="1" applyBorder="1" applyAlignment="1">
      <alignment horizontal="center" vertical="center"/>
    </xf>
    <xf numFmtId="0" fontId="44" fillId="12" borderId="67" xfId="0" applyFont="1" applyFill="1" applyBorder="1" applyAlignment="1">
      <alignment horizontal="center" vertical="center"/>
    </xf>
    <xf numFmtId="0" fontId="44" fillId="13" borderId="9" xfId="0" applyFont="1" applyFill="1" applyBorder="1" applyAlignment="1">
      <alignment horizontal="center" vertical="center"/>
    </xf>
    <xf numFmtId="0" fontId="44" fillId="13" borderId="1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N11" sqref="N11"/>
    </sheetView>
  </sheetViews>
  <sheetFormatPr defaultRowHeight="16.5" x14ac:dyDescent="0.3"/>
  <cols>
    <col min="1" max="1" width="3.125" style="92" customWidth="1"/>
    <col min="2" max="2" width="0.5" style="92" customWidth="1"/>
    <col min="3" max="3" width="8.25" style="127" customWidth="1"/>
    <col min="4" max="4" width="11.125" style="127" customWidth="1"/>
    <col min="5" max="6" width="7.75" style="127" customWidth="1"/>
    <col min="7" max="7" width="8.875" style="127" customWidth="1"/>
    <col min="8" max="8" width="10.5" style="127" customWidth="1"/>
    <col min="9" max="9" width="10.625" style="127" customWidth="1"/>
    <col min="10" max="10" width="10.75" style="127" customWidth="1"/>
    <col min="11" max="11" width="9" style="130" customWidth="1"/>
    <col min="12" max="12" width="8.75" style="92" customWidth="1"/>
    <col min="13" max="13" width="2.25" style="92" customWidth="1"/>
    <col min="14" max="256" width="9" style="92"/>
    <col min="257" max="257" width="3.125" style="92" customWidth="1"/>
    <col min="258" max="258" width="0.5" style="92" customWidth="1"/>
    <col min="259" max="259" width="8.25" style="92" customWidth="1"/>
    <col min="260" max="260" width="11.125" style="92" customWidth="1"/>
    <col min="261" max="262" width="7.75" style="92" customWidth="1"/>
    <col min="263" max="263" width="8.875" style="92" customWidth="1"/>
    <col min="264" max="264" width="10.5" style="92" customWidth="1"/>
    <col min="265" max="265" width="10.625" style="92" customWidth="1"/>
    <col min="266" max="266" width="10.75" style="92" customWidth="1"/>
    <col min="267" max="267" width="9" style="92" customWidth="1"/>
    <col min="268" max="268" width="8.75" style="92" customWidth="1"/>
    <col min="269" max="269" width="2.25" style="92" customWidth="1"/>
    <col min="270" max="512" width="9" style="92"/>
    <col min="513" max="513" width="3.125" style="92" customWidth="1"/>
    <col min="514" max="514" width="0.5" style="92" customWidth="1"/>
    <col min="515" max="515" width="8.25" style="92" customWidth="1"/>
    <col min="516" max="516" width="11.125" style="92" customWidth="1"/>
    <col min="517" max="518" width="7.75" style="92" customWidth="1"/>
    <col min="519" max="519" width="8.875" style="92" customWidth="1"/>
    <col min="520" max="520" width="10.5" style="92" customWidth="1"/>
    <col min="521" max="521" width="10.625" style="92" customWidth="1"/>
    <col min="522" max="522" width="10.75" style="92" customWidth="1"/>
    <col min="523" max="523" width="9" style="92" customWidth="1"/>
    <col min="524" max="524" width="8.75" style="92" customWidth="1"/>
    <col min="525" max="525" width="2.25" style="92" customWidth="1"/>
    <col min="526" max="768" width="9" style="92"/>
    <col min="769" max="769" width="3.125" style="92" customWidth="1"/>
    <col min="770" max="770" width="0.5" style="92" customWidth="1"/>
    <col min="771" max="771" width="8.25" style="92" customWidth="1"/>
    <col min="772" max="772" width="11.125" style="92" customWidth="1"/>
    <col min="773" max="774" width="7.75" style="92" customWidth="1"/>
    <col min="775" max="775" width="8.875" style="92" customWidth="1"/>
    <col min="776" max="776" width="10.5" style="92" customWidth="1"/>
    <col min="777" max="777" width="10.625" style="92" customWidth="1"/>
    <col min="778" max="778" width="10.75" style="92" customWidth="1"/>
    <col min="779" max="779" width="9" style="92" customWidth="1"/>
    <col min="780" max="780" width="8.75" style="92" customWidth="1"/>
    <col min="781" max="781" width="2.25" style="92" customWidth="1"/>
    <col min="782" max="1024" width="9" style="92"/>
    <col min="1025" max="1025" width="3.125" style="92" customWidth="1"/>
    <col min="1026" max="1026" width="0.5" style="92" customWidth="1"/>
    <col min="1027" max="1027" width="8.25" style="92" customWidth="1"/>
    <col min="1028" max="1028" width="11.125" style="92" customWidth="1"/>
    <col min="1029" max="1030" width="7.75" style="92" customWidth="1"/>
    <col min="1031" max="1031" width="8.875" style="92" customWidth="1"/>
    <col min="1032" max="1032" width="10.5" style="92" customWidth="1"/>
    <col min="1033" max="1033" width="10.625" style="92" customWidth="1"/>
    <col min="1034" max="1034" width="10.75" style="92" customWidth="1"/>
    <col min="1035" max="1035" width="9" style="92" customWidth="1"/>
    <col min="1036" max="1036" width="8.75" style="92" customWidth="1"/>
    <col min="1037" max="1037" width="2.25" style="92" customWidth="1"/>
    <col min="1038" max="1280" width="9" style="92"/>
    <col min="1281" max="1281" width="3.125" style="92" customWidth="1"/>
    <col min="1282" max="1282" width="0.5" style="92" customWidth="1"/>
    <col min="1283" max="1283" width="8.25" style="92" customWidth="1"/>
    <col min="1284" max="1284" width="11.125" style="92" customWidth="1"/>
    <col min="1285" max="1286" width="7.75" style="92" customWidth="1"/>
    <col min="1287" max="1287" width="8.875" style="92" customWidth="1"/>
    <col min="1288" max="1288" width="10.5" style="92" customWidth="1"/>
    <col min="1289" max="1289" width="10.625" style="92" customWidth="1"/>
    <col min="1290" max="1290" width="10.75" style="92" customWidth="1"/>
    <col min="1291" max="1291" width="9" style="92" customWidth="1"/>
    <col min="1292" max="1292" width="8.75" style="92" customWidth="1"/>
    <col min="1293" max="1293" width="2.25" style="92" customWidth="1"/>
    <col min="1294" max="1536" width="9" style="92"/>
    <col min="1537" max="1537" width="3.125" style="92" customWidth="1"/>
    <col min="1538" max="1538" width="0.5" style="92" customWidth="1"/>
    <col min="1539" max="1539" width="8.25" style="92" customWidth="1"/>
    <col min="1540" max="1540" width="11.125" style="92" customWidth="1"/>
    <col min="1541" max="1542" width="7.75" style="92" customWidth="1"/>
    <col min="1543" max="1543" width="8.875" style="92" customWidth="1"/>
    <col min="1544" max="1544" width="10.5" style="92" customWidth="1"/>
    <col min="1545" max="1545" width="10.625" style="92" customWidth="1"/>
    <col min="1546" max="1546" width="10.75" style="92" customWidth="1"/>
    <col min="1547" max="1547" width="9" style="92" customWidth="1"/>
    <col min="1548" max="1548" width="8.75" style="92" customWidth="1"/>
    <col min="1549" max="1549" width="2.25" style="92" customWidth="1"/>
    <col min="1550" max="1792" width="9" style="92"/>
    <col min="1793" max="1793" width="3.125" style="92" customWidth="1"/>
    <col min="1794" max="1794" width="0.5" style="92" customWidth="1"/>
    <col min="1795" max="1795" width="8.25" style="92" customWidth="1"/>
    <col min="1796" max="1796" width="11.125" style="92" customWidth="1"/>
    <col min="1797" max="1798" width="7.75" style="92" customWidth="1"/>
    <col min="1799" max="1799" width="8.875" style="92" customWidth="1"/>
    <col min="1800" max="1800" width="10.5" style="92" customWidth="1"/>
    <col min="1801" max="1801" width="10.625" style="92" customWidth="1"/>
    <col min="1802" max="1802" width="10.75" style="92" customWidth="1"/>
    <col min="1803" max="1803" width="9" style="92" customWidth="1"/>
    <col min="1804" max="1804" width="8.75" style="92" customWidth="1"/>
    <col min="1805" max="1805" width="2.25" style="92" customWidth="1"/>
    <col min="1806" max="2048" width="9" style="92"/>
    <col min="2049" max="2049" width="3.125" style="92" customWidth="1"/>
    <col min="2050" max="2050" width="0.5" style="92" customWidth="1"/>
    <col min="2051" max="2051" width="8.25" style="92" customWidth="1"/>
    <col min="2052" max="2052" width="11.125" style="92" customWidth="1"/>
    <col min="2053" max="2054" width="7.75" style="92" customWidth="1"/>
    <col min="2055" max="2055" width="8.875" style="92" customWidth="1"/>
    <col min="2056" max="2056" width="10.5" style="92" customWidth="1"/>
    <col min="2057" max="2057" width="10.625" style="92" customWidth="1"/>
    <col min="2058" max="2058" width="10.75" style="92" customWidth="1"/>
    <col min="2059" max="2059" width="9" style="92" customWidth="1"/>
    <col min="2060" max="2060" width="8.75" style="92" customWidth="1"/>
    <col min="2061" max="2061" width="2.25" style="92" customWidth="1"/>
    <col min="2062" max="2304" width="9" style="92"/>
    <col min="2305" max="2305" width="3.125" style="92" customWidth="1"/>
    <col min="2306" max="2306" width="0.5" style="92" customWidth="1"/>
    <col min="2307" max="2307" width="8.25" style="92" customWidth="1"/>
    <col min="2308" max="2308" width="11.125" style="92" customWidth="1"/>
    <col min="2309" max="2310" width="7.75" style="92" customWidth="1"/>
    <col min="2311" max="2311" width="8.875" style="92" customWidth="1"/>
    <col min="2312" max="2312" width="10.5" style="92" customWidth="1"/>
    <col min="2313" max="2313" width="10.625" style="92" customWidth="1"/>
    <col min="2314" max="2314" width="10.75" style="92" customWidth="1"/>
    <col min="2315" max="2315" width="9" style="92" customWidth="1"/>
    <col min="2316" max="2316" width="8.75" style="92" customWidth="1"/>
    <col min="2317" max="2317" width="2.25" style="92" customWidth="1"/>
    <col min="2318" max="2560" width="9" style="92"/>
    <col min="2561" max="2561" width="3.125" style="92" customWidth="1"/>
    <col min="2562" max="2562" width="0.5" style="92" customWidth="1"/>
    <col min="2563" max="2563" width="8.25" style="92" customWidth="1"/>
    <col min="2564" max="2564" width="11.125" style="92" customWidth="1"/>
    <col min="2565" max="2566" width="7.75" style="92" customWidth="1"/>
    <col min="2567" max="2567" width="8.875" style="92" customWidth="1"/>
    <col min="2568" max="2568" width="10.5" style="92" customWidth="1"/>
    <col min="2569" max="2569" width="10.625" style="92" customWidth="1"/>
    <col min="2570" max="2570" width="10.75" style="92" customWidth="1"/>
    <col min="2571" max="2571" width="9" style="92" customWidth="1"/>
    <col min="2572" max="2572" width="8.75" style="92" customWidth="1"/>
    <col min="2573" max="2573" width="2.25" style="92" customWidth="1"/>
    <col min="2574" max="2816" width="9" style="92"/>
    <col min="2817" max="2817" width="3.125" style="92" customWidth="1"/>
    <col min="2818" max="2818" width="0.5" style="92" customWidth="1"/>
    <col min="2819" max="2819" width="8.25" style="92" customWidth="1"/>
    <col min="2820" max="2820" width="11.125" style="92" customWidth="1"/>
    <col min="2821" max="2822" width="7.75" style="92" customWidth="1"/>
    <col min="2823" max="2823" width="8.875" style="92" customWidth="1"/>
    <col min="2824" max="2824" width="10.5" style="92" customWidth="1"/>
    <col min="2825" max="2825" width="10.625" style="92" customWidth="1"/>
    <col min="2826" max="2826" width="10.75" style="92" customWidth="1"/>
    <col min="2827" max="2827" width="9" style="92" customWidth="1"/>
    <col min="2828" max="2828" width="8.75" style="92" customWidth="1"/>
    <col min="2829" max="2829" width="2.25" style="92" customWidth="1"/>
    <col min="2830" max="3072" width="9" style="92"/>
    <col min="3073" max="3073" width="3.125" style="92" customWidth="1"/>
    <col min="3074" max="3074" width="0.5" style="92" customWidth="1"/>
    <col min="3075" max="3075" width="8.25" style="92" customWidth="1"/>
    <col min="3076" max="3076" width="11.125" style="92" customWidth="1"/>
    <col min="3077" max="3078" width="7.75" style="92" customWidth="1"/>
    <col min="3079" max="3079" width="8.875" style="92" customWidth="1"/>
    <col min="3080" max="3080" width="10.5" style="92" customWidth="1"/>
    <col min="3081" max="3081" width="10.625" style="92" customWidth="1"/>
    <col min="3082" max="3082" width="10.75" style="92" customWidth="1"/>
    <col min="3083" max="3083" width="9" style="92" customWidth="1"/>
    <col min="3084" max="3084" width="8.75" style="92" customWidth="1"/>
    <col min="3085" max="3085" width="2.25" style="92" customWidth="1"/>
    <col min="3086" max="3328" width="9" style="92"/>
    <col min="3329" max="3329" width="3.125" style="92" customWidth="1"/>
    <col min="3330" max="3330" width="0.5" style="92" customWidth="1"/>
    <col min="3331" max="3331" width="8.25" style="92" customWidth="1"/>
    <col min="3332" max="3332" width="11.125" style="92" customWidth="1"/>
    <col min="3333" max="3334" width="7.75" style="92" customWidth="1"/>
    <col min="3335" max="3335" width="8.875" style="92" customWidth="1"/>
    <col min="3336" max="3336" width="10.5" style="92" customWidth="1"/>
    <col min="3337" max="3337" width="10.625" style="92" customWidth="1"/>
    <col min="3338" max="3338" width="10.75" style="92" customWidth="1"/>
    <col min="3339" max="3339" width="9" style="92" customWidth="1"/>
    <col min="3340" max="3340" width="8.75" style="92" customWidth="1"/>
    <col min="3341" max="3341" width="2.25" style="92" customWidth="1"/>
    <col min="3342" max="3584" width="9" style="92"/>
    <col min="3585" max="3585" width="3.125" style="92" customWidth="1"/>
    <col min="3586" max="3586" width="0.5" style="92" customWidth="1"/>
    <col min="3587" max="3587" width="8.25" style="92" customWidth="1"/>
    <col min="3588" max="3588" width="11.125" style="92" customWidth="1"/>
    <col min="3589" max="3590" width="7.75" style="92" customWidth="1"/>
    <col min="3591" max="3591" width="8.875" style="92" customWidth="1"/>
    <col min="3592" max="3592" width="10.5" style="92" customWidth="1"/>
    <col min="3593" max="3593" width="10.625" style="92" customWidth="1"/>
    <col min="3594" max="3594" width="10.75" style="92" customWidth="1"/>
    <col min="3595" max="3595" width="9" style="92" customWidth="1"/>
    <col min="3596" max="3596" width="8.75" style="92" customWidth="1"/>
    <col min="3597" max="3597" width="2.25" style="92" customWidth="1"/>
    <col min="3598" max="3840" width="9" style="92"/>
    <col min="3841" max="3841" width="3.125" style="92" customWidth="1"/>
    <col min="3842" max="3842" width="0.5" style="92" customWidth="1"/>
    <col min="3843" max="3843" width="8.25" style="92" customWidth="1"/>
    <col min="3844" max="3844" width="11.125" style="92" customWidth="1"/>
    <col min="3845" max="3846" width="7.75" style="92" customWidth="1"/>
    <col min="3847" max="3847" width="8.875" style="92" customWidth="1"/>
    <col min="3848" max="3848" width="10.5" style="92" customWidth="1"/>
    <col min="3849" max="3849" width="10.625" style="92" customWidth="1"/>
    <col min="3850" max="3850" width="10.75" style="92" customWidth="1"/>
    <col min="3851" max="3851" width="9" style="92" customWidth="1"/>
    <col min="3852" max="3852" width="8.75" style="92" customWidth="1"/>
    <col min="3853" max="3853" width="2.25" style="92" customWidth="1"/>
    <col min="3854" max="4096" width="9" style="92"/>
    <col min="4097" max="4097" width="3.125" style="92" customWidth="1"/>
    <col min="4098" max="4098" width="0.5" style="92" customWidth="1"/>
    <col min="4099" max="4099" width="8.25" style="92" customWidth="1"/>
    <col min="4100" max="4100" width="11.125" style="92" customWidth="1"/>
    <col min="4101" max="4102" width="7.75" style="92" customWidth="1"/>
    <col min="4103" max="4103" width="8.875" style="92" customWidth="1"/>
    <col min="4104" max="4104" width="10.5" style="92" customWidth="1"/>
    <col min="4105" max="4105" width="10.625" style="92" customWidth="1"/>
    <col min="4106" max="4106" width="10.75" style="92" customWidth="1"/>
    <col min="4107" max="4107" width="9" style="92" customWidth="1"/>
    <col min="4108" max="4108" width="8.75" style="92" customWidth="1"/>
    <col min="4109" max="4109" width="2.25" style="92" customWidth="1"/>
    <col min="4110" max="4352" width="9" style="92"/>
    <col min="4353" max="4353" width="3.125" style="92" customWidth="1"/>
    <col min="4354" max="4354" width="0.5" style="92" customWidth="1"/>
    <col min="4355" max="4355" width="8.25" style="92" customWidth="1"/>
    <col min="4356" max="4356" width="11.125" style="92" customWidth="1"/>
    <col min="4357" max="4358" width="7.75" style="92" customWidth="1"/>
    <col min="4359" max="4359" width="8.875" style="92" customWidth="1"/>
    <col min="4360" max="4360" width="10.5" style="92" customWidth="1"/>
    <col min="4361" max="4361" width="10.625" style="92" customWidth="1"/>
    <col min="4362" max="4362" width="10.75" style="92" customWidth="1"/>
    <col min="4363" max="4363" width="9" style="92" customWidth="1"/>
    <col min="4364" max="4364" width="8.75" style="92" customWidth="1"/>
    <col min="4365" max="4365" width="2.25" style="92" customWidth="1"/>
    <col min="4366" max="4608" width="9" style="92"/>
    <col min="4609" max="4609" width="3.125" style="92" customWidth="1"/>
    <col min="4610" max="4610" width="0.5" style="92" customWidth="1"/>
    <col min="4611" max="4611" width="8.25" style="92" customWidth="1"/>
    <col min="4612" max="4612" width="11.125" style="92" customWidth="1"/>
    <col min="4613" max="4614" width="7.75" style="92" customWidth="1"/>
    <col min="4615" max="4615" width="8.875" style="92" customWidth="1"/>
    <col min="4616" max="4616" width="10.5" style="92" customWidth="1"/>
    <col min="4617" max="4617" width="10.625" style="92" customWidth="1"/>
    <col min="4618" max="4618" width="10.75" style="92" customWidth="1"/>
    <col min="4619" max="4619" width="9" style="92" customWidth="1"/>
    <col min="4620" max="4620" width="8.75" style="92" customWidth="1"/>
    <col min="4621" max="4621" width="2.25" style="92" customWidth="1"/>
    <col min="4622" max="4864" width="9" style="92"/>
    <col min="4865" max="4865" width="3.125" style="92" customWidth="1"/>
    <col min="4866" max="4866" width="0.5" style="92" customWidth="1"/>
    <col min="4867" max="4867" width="8.25" style="92" customWidth="1"/>
    <col min="4868" max="4868" width="11.125" style="92" customWidth="1"/>
    <col min="4869" max="4870" width="7.75" style="92" customWidth="1"/>
    <col min="4871" max="4871" width="8.875" style="92" customWidth="1"/>
    <col min="4872" max="4872" width="10.5" style="92" customWidth="1"/>
    <col min="4873" max="4873" width="10.625" style="92" customWidth="1"/>
    <col min="4874" max="4874" width="10.75" style="92" customWidth="1"/>
    <col min="4875" max="4875" width="9" style="92" customWidth="1"/>
    <col min="4876" max="4876" width="8.75" style="92" customWidth="1"/>
    <col min="4877" max="4877" width="2.25" style="92" customWidth="1"/>
    <col min="4878" max="5120" width="9" style="92"/>
    <col min="5121" max="5121" width="3.125" style="92" customWidth="1"/>
    <col min="5122" max="5122" width="0.5" style="92" customWidth="1"/>
    <col min="5123" max="5123" width="8.25" style="92" customWidth="1"/>
    <col min="5124" max="5124" width="11.125" style="92" customWidth="1"/>
    <col min="5125" max="5126" width="7.75" style="92" customWidth="1"/>
    <col min="5127" max="5127" width="8.875" style="92" customWidth="1"/>
    <col min="5128" max="5128" width="10.5" style="92" customWidth="1"/>
    <col min="5129" max="5129" width="10.625" style="92" customWidth="1"/>
    <col min="5130" max="5130" width="10.75" style="92" customWidth="1"/>
    <col min="5131" max="5131" width="9" style="92" customWidth="1"/>
    <col min="5132" max="5132" width="8.75" style="92" customWidth="1"/>
    <col min="5133" max="5133" width="2.25" style="92" customWidth="1"/>
    <col min="5134" max="5376" width="9" style="92"/>
    <col min="5377" max="5377" width="3.125" style="92" customWidth="1"/>
    <col min="5378" max="5378" width="0.5" style="92" customWidth="1"/>
    <col min="5379" max="5379" width="8.25" style="92" customWidth="1"/>
    <col min="5380" max="5380" width="11.125" style="92" customWidth="1"/>
    <col min="5381" max="5382" width="7.75" style="92" customWidth="1"/>
    <col min="5383" max="5383" width="8.875" style="92" customWidth="1"/>
    <col min="5384" max="5384" width="10.5" style="92" customWidth="1"/>
    <col min="5385" max="5385" width="10.625" style="92" customWidth="1"/>
    <col min="5386" max="5386" width="10.75" style="92" customWidth="1"/>
    <col min="5387" max="5387" width="9" style="92" customWidth="1"/>
    <col min="5388" max="5388" width="8.75" style="92" customWidth="1"/>
    <col min="5389" max="5389" width="2.25" style="92" customWidth="1"/>
    <col min="5390" max="5632" width="9" style="92"/>
    <col min="5633" max="5633" width="3.125" style="92" customWidth="1"/>
    <col min="5634" max="5634" width="0.5" style="92" customWidth="1"/>
    <col min="5635" max="5635" width="8.25" style="92" customWidth="1"/>
    <col min="5636" max="5636" width="11.125" style="92" customWidth="1"/>
    <col min="5637" max="5638" width="7.75" style="92" customWidth="1"/>
    <col min="5639" max="5639" width="8.875" style="92" customWidth="1"/>
    <col min="5640" max="5640" width="10.5" style="92" customWidth="1"/>
    <col min="5641" max="5641" width="10.625" style="92" customWidth="1"/>
    <col min="5642" max="5642" width="10.75" style="92" customWidth="1"/>
    <col min="5643" max="5643" width="9" style="92" customWidth="1"/>
    <col min="5644" max="5644" width="8.75" style="92" customWidth="1"/>
    <col min="5645" max="5645" width="2.25" style="92" customWidth="1"/>
    <col min="5646" max="5888" width="9" style="92"/>
    <col min="5889" max="5889" width="3.125" style="92" customWidth="1"/>
    <col min="5890" max="5890" width="0.5" style="92" customWidth="1"/>
    <col min="5891" max="5891" width="8.25" style="92" customWidth="1"/>
    <col min="5892" max="5892" width="11.125" style="92" customWidth="1"/>
    <col min="5893" max="5894" width="7.75" style="92" customWidth="1"/>
    <col min="5895" max="5895" width="8.875" style="92" customWidth="1"/>
    <col min="5896" max="5896" width="10.5" style="92" customWidth="1"/>
    <col min="5897" max="5897" width="10.625" style="92" customWidth="1"/>
    <col min="5898" max="5898" width="10.75" style="92" customWidth="1"/>
    <col min="5899" max="5899" width="9" style="92" customWidth="1"/>
    <col min="5900" max="5900" width="8.75" style="92" customWidth="1"/>
    <col min="5901" max="5901" width="2.25" style="92" customWidth="1"/>
    <col min="5902" max="6144" width="9" style="92"/>
    <col min="6145" max="6145" width="3.125" style="92" customWidth="1"/>
    <col min="6146" max="6146" width="0.5" style="92" customWidth="1"/>
    <col min="6147" max="6147" width="8.25" style="92" customWidth="1"/>
    <col min="6148" max="6148" width="11.125" style="92" customWidth="1"/>
    <col min="6149" max="6150" width="7.75" style="92" customWidth="1"/>
    <col min="6151" max="6151" width="8.875" style="92" customWidth="1"/>
    <col min="6152" max="6152" width="10.5" style="92" customWidth="1"/>
    <col min="6153" max="6153" width="10.625" style="92" customWidth="1"/>
    <col min="6154" max="6154" width="10.75" style="92" customWidth="1"/>
    <col min="6155" max="6155" width="9" style="92" customWidth="1"/>
    <col min="6156" max="6156" width="8.75" style="92" customWidth="1"/>
    <col min="6157" max="6157" width="2.25" style="92" customWidth="1"/>
    <col min="6158" max="6400" width="9" style="92"/>
    <col min="6401" max="6401" width="3.125" style="92" customWidth="1"/>
    <col min="6402" max="6402" width="0.5" style="92" customWidth="1"/>
    <col min="6403" max="6403" width="8.25" style="92" customWidth="1"/>
    <col min="6404" max="6404" width="11.125" style="92" customWidth="1"/>
    <col min="6405" max="6406" width="7.75" style="92" customWidth="1"/>
    <col min="6407" max="6407" width="8.875" style="92" customWidth="1"/>
    <col min="6408" max="6408" width="10.5" style="92" customWidth="1"/>
    <col min="6409" max="6409" width="10.625" style="92" customWidth="1"/>
    <col min="6410" max="6410" width="10.75" style="92" customWidth="1"/>
    <col min="6411" max="6411" width="9" style="92" customWidth="1"/>
    <col min="6412" max="6412" width="8.75" style="92" customWidth="1"/>
    <col min="6413" max="6413" width="2.25" style="92" customWidth="1"/>
    <col min="6414" max="6656" width="9" style="92"/>
    <col min="6657" max="6657" width="3.125" style="92" customWidth="1"/>
    <col min="6658" max="6658" width="0.5" style="92" customWidth="1"/>
    <col min="6659" max="6659" width="8.25" style="92" customWidth="1"/>
    <col min="6660" max="6660" width="11.125" style="92" customWidth="1"/>
    <col min="6661" max="6662" width="7.75" style="92" customWidth="1"/>
    <col min="6663" max="6663" width="8.875" style="92" customWidth="1"/>
    <col min="6664" max="6664" width="10.5" style="92" customWidth="1"/>
    <col min="6665" max="6665" width="10.625" style="92" customWidth="1"/>
    <col min="6666" max="6666" width="10.75" style="92" customWidth="1"/>
    <col min="6667" max="6667" width="9" style="92" customWidth="1"/>
    <col min="6668" max="6668" width="8.75" style="92" customWidth="1"/>
    <col min="6669" max="6669" width="2.25" style="92" customWidth="1"/>
    <col min="6670" max="6912" width="9" style="92"/>
    <col min="6913" max="6913" width="3.125" style="92" customWidth="1"/>
    <col min="6914" max="6914" width="0.5" style="92" customWidth="1"/>
    <col min="6915" max="6915" width="8.25" style="92" customWidth="1"/>
    <col min="6916" max="6916" width="11.125" style="92" customWidth="1"/>
    <col min="6917" max="6918" width="7.75" style="92" customWidth="1"/>
    <col min="6919" max="6919" width="8.875" style="92" customWidth="1"/>
    <col min="6920" max="6920" width="10.5" style="92" customWidth="1"/>
    <col min="6921" max="6921" width="10.625" style="92" customWidth="1"/>
    <col min="6922" max="6922" width="10.75" style="92" customWidth="1"/>
    <col min="6923" max="6923" width="9" style="92" customWidth="1"/>
    <col min="6924" max="6924" width="8.75" style="92" customWidth="1"/>
    <col min="6925" max="6925" width="2.25" style="92" customWidth="1"/>
    <col min="6926" max="7168" width="9" style="92"/>
    <col min="7169" max="7169" width="3.125" style="92" customWidth="1"/>
    <col min="7170" max="7170" width="0.5" style="92" customWidth="1"/>
    <col min="7171" max="7171" width="8.25" style="92" customWidth="1"/>
    <col min="7172" max="7172" width="11.125" style="92" customWidth="1"/>
    <col min="7173" max="7174" width="7.75" style="92" customWidth="1"/>
    <col min="7175" max="7175" width="8.875" style="92" customWidth="1"/>
    <col min="7176" max="7176" width="10.5" style="92" customWidth="1"/>
    <col min="7177" max="7177" width="10.625" style="92" customWidth="1"/>
    <col min="7178" max="7178" width="10.75" style="92" customWidth="1"/>
    <col min="7179" max="7179" width="9" style="92" customWidth="1"/>
    <col min="7180" max="7180" width="8.75" style="92" customWidth="1"/>
    <col min="7181" max="7181" width="2.25" style="92" customWidth="1"/>
    <col min="7182" max="7424" width="9" style="92"/>
    <col min="7425" max="7425" width="3.125" style="92" customWidth="1"/>
    <col min="7426" max="7426" width="0.5" style="92" customWidth="1"/>
    <col min="7427" max="7427" width="8.25" style="92" customWidth="1"/>
    <col min="7428" max="7428" width="11.125" style="92" customWidth="1"/>
    <col min="7429" max="7430" width="7.75" style="92" customWidth="1"/>
    <col min="7431" max="7431" width="8.875" style="92" customWidth="1"/>
    <col min="7432" max="7432" width="10.5" style="92" customWidth="1"/>
    <col min="7433" max="7433" width="10.625" style="92" customWidth="1"/>
    <col min="7434" max="7434" width="10.75" style="92" customWidth="1"/>
    <col min="7435" max="7435" width="9" style="92" customWidth="1"/>
    <col min="7436" max="7436" width="8.75" style="92" customWidth="1"/>
    <col min="7437" max="7437" width="2.25" style="92" customWidth="1"/>
    <col min="7438" max="7680" width="9" style="92"/>
    <col min="7681" max="7681" width="3.125" style="92" customWidth="1"/>
    <col min="7682" max="7682" width="0.5" style="92" customWidth="1"/>
    <col min="7683" max="7683" width="8.25" style="92" customWidth="1"/>
    <col min="7684" max="7684" width="11.125" style="92" customWidth="1"/>
    <col min="7685" max="7686" width="7.75" style="92" customWidth="1"/>
    <col min="7687" max="7687" width="8.875" style="92" customWidth="1"/>
    <col min="7688" max="7688" width="10.5" style="92" customWidth="1"/>
    <col min="7689" max="7689" width="10.625" style="92" customWidth="1"/>
    <col min="7690" max="7690" width="10.75" style="92" customWidth="1"/>
    <col min="7691" max="7691" width="9" style="92" customWidth="1"/>
    <col min="7692" max="7692" width="8.75" style="92" customWidth="1"/>
    <col min="7693" max="7693" width="2.25" style="92" customWidth="1"/>
    <col min="7694" max="7936" width="9" style="92"/>
    <col min="7937" max="7937" width="3.125" style="92" customWidth="1"/>
    <col min="7938" max="7938" width="0.5" style="92" customWidth="1"/>
    <col min="7939" max="7939" width="8.25" style="92" customWidth="1"/>
    <col min="7940" max="7940" width="11.125" style="92" customWidth="1"/>
    <col min="7941" max="7942" width="7.75" style="92" customWidth="1"/>
    <col min="7943" max="7943" width="8.875" style="92" customWidth="1"/>
    <col min="7944" max="7944" width="10.5" style="92" customWidth="1"/>
    <col min="7945" max="7945" width="10.625" style="92" customWidth="1"/>
    <col min="7946" max="7946" width="10.75" style="92" customWidth="1"/>
    <col min="7947" max="7947" width="9" style="92" customWidth="1"/>
    <col min="7948" max="7948" width="8.75" style="92" customWidth="1"/>
    <col min="7949" max="7949" width="2.25" style="92" customWidth="1"/>
    <col min="7950" max="8192" width="9" style="92"/>
    <col min="8193" max="8193" width="3.125" style="92" customWidth="1"/>
    <col min="8194" max="8194" width="0.5" style="92" customWidth="1"/>
    <col min="8195" max="8195" width="8.25" style="92" customWidth="1"/>
    <col min="8196" max="8196" width="11.125" style="92" customWidth="1"/>
    <col min="8197" max="8198" width="7.75" style="92" customWidth="1"/>
    <col min="8199" max="8199" width="8.875" style="92" customWidth="1"/>
    <col min="8200" max="8200" width="10.5" style="92" customWidth="1"/>
    <col min="8201" max="8201" width="10.625" style="92" customWidth="1"/>
    <col min="8202" max="8202" width="10.75" style="92" customWidth="1"/>
    <col min="8203" max="8203" width="9" style="92" customWidth="1"/>
    <col min="8204" max="8204" width="8.75" style="92" customWidth="1"/>
    <col min="8205" max="8205" width="2.25" style="92" customWidth="1"/>
    <col min="8206" max="8448" width="9" style="92"/>
    <col min="8449" max="8449" width="3.125" style="92" customWidth="1"/>
    <col min="8450" max="8450" width="0.5" style="92" customWidth="1"/>
    <col min="8451" max="8451" width="8.25" style="92" customWidth="1"/>
    <col min="8452" max="8452" width="11.125" style="92" customWidth="1"/>
    <col min="8453" max="8454" width="7.75" style="92" customWidth="1"/>
    <col min="8455" max="8455" width="8.875" style="92" customWidth="1"/>
    <col min="8456" max="8456" width="10.5" style="92" customWidth="1"/>
    <col min="8457" max="8457" width="10.625" style="92" customWidth="1"/>
    <col min="8458" max="8458" width="10.75" style="92" customWidth="1"/>
    <col min="8459" max="8459" width="9" style="92" customWidth="1"/>
    <col min="8460" max="8460" width="8.75" style="92" customWidth="1"/>
    <col min="8461" max="8461" width="2.25" style="92" customWidth="1"/>
    <col min="8462" max="8704" width="9" style="92"/>
    <col min="8705" max="8705" width="3.125" style="92" customWidth="1"/>
    <col min="8706" max="8706" width="0.5" style="92" customWidth="1"/>
    <col min="8707" max="8707" width="8.25" style="92" customWidth="1"/>
    <col min="8708" max="8708" width="11.125" style="92" customWidth="1"/>
    <col min="8709" max="8710" width="7.75" style="92" customWidth="1"/>
    <col min="8711" max="8711" width="8.875" style="92" customWidth="1"/>
    <col min="8712" max="8712" width="10.5" style="92" customWidth="1"/>
    <col min="8713" max="8713" width="10.625" style="92" customWidth="1"/>
    <col min="8714" max="8714" width="10.75" style="92" customWidth="1"/>
    <col min="8715" max="8715" width="9" style="92" customWidth="1"/>
    <col min="8716" max="8716" width="8.75" style="92" customWidth="1"/>
    <col min="8717" max="8717" width="2.25" style="92" customWidth="1"/>
    <col min="8718" max="8960" width="9" style="92"/>
    <col min="8961" max="8961" width="3.125" style="92" customWidth="1"/>
    <col min="8962" max="8962" width="0.5" style="92" customWidth="1"/>
    <col min="8963" max="8963" width="8.25" style="92" customWidth="1"/>
    <col min="8964" max="8964" width="11.125" style="92" customWidth="1"/>
    <col min="8965" max="8966" width="7.75" style="92" customWidth="1"/>
    <col min="8967" max="8967" width="8.875" style="92" customWidth="1"/>
    <col min="8968" max="8968" width="10.5" style="92" customWidth="1"/>
    <col min="8969" max="8969" width="10.625" style="92" customWidth="1"/>
    <col min="8970" max="8970" width="10.75" style="92" customWidth="1"/>
    <col min="8971" max="8971" width="9" style="92" customWidth="1"/>
    <col min="8972" max="8972" width="8.75" style="92" customWidth="1"/>
    <col min="8973" max="8973" width="2.25" style="92" customWidth="1"/>
    <col min="8974" max="9216" width="9" style="92"/>
    <col min="9217" max="9217" width="3.125" style="92" customWidth="1"/>
    <col min="9218" max="9218" width="0.5" style="92" customWidth="1"/>
    <col min="9219" max="9219" width="8.25" style="92" customWidth="1"/>
    <col min="9220" max="9220" width="11.125" style="92" customWidth="1"/>
    <col min="9221" max="9222" width="7.75" style="92" customWidth="1"/>
    <col min="9223" max="9223" width="8.875" style="92" customWidth="1"/>
    <col min="9224" max="9224" width="10.5" style="92" customWidth="1"/>
    <col min="9225" max="9225" width="10.625" style="92" customWidth="1"/>
    <col min="9226" max="9226" width="10.75" style="92" customWidth="1"/>
    <col min="9227" max="9227" width="9" style="92" customWidth="1"/>
    <col min="9228" max="9228" width="8.75" style="92" customWidth="1"/>
    <col min="9229" max="9229" width="2.25" style="92" customWidth="1"/>
    <col min="9230" max="9472" width="9" style="92"/>
    <col min="9473" max="9473" width="3.125" style="92" customWidth="1"/>
    <col min="9474" max="9474" width="0.5" style="92" customWidth="1"/>
    <col min="9475" max="9475" width="8.25" style="92" customWidth="1"/>
    <col min="9476" max="9476" width="11.125" style="92" customWidth="1"/>
    <col min="9477" max="9478" width="7.75" style="92" customWidth="1"/>
    <col min="9479" max="9479" width="8.875" style="92" customWidth="1"/>
    <col min="9480" max="9480" width="10.5" style="92" customWidth="1"/>
    <col min="9481" max="9481" width="10.625" style="92" customWidth="1"/>
    <col min="9482" max="9482" width="10.75" style="92" customWidth="1"/>
    <col min="9483" max="9483" width="9" style="92" customWidth="1"/>
    <col min="9484" max="9484" width="8.75" style="92" customWidth="1"/>
    <col min="9485" max="9485" width="2.25" style="92" customWidth="1"/>
    <col min="9486" max="9728" width="9" style="92"/>
    <col min="9729" max="9729" width="3.125" style="92" customWidth="1"/>
    <col min="9730" max="9730" width="0.5" style="92" customWidth="1"/>
    <col min="9731" max="9731" width="8.25" style="92" customWidth="1"/>
    <col min="9732" max="9732" width="11.125" style="92" customWidth="1"/>
    <col min="9733" max="9734" width="7.75" style="92" customWidth="1"/>
    <col min="9735" max="9735" width="8.875" style="92" customWidth="1"/>
    <col min="9736" max="9736" width="10.5" style="92" customWidth="1"/>
    <col min="9737" max="9737" width="10.625" style="92" customWidth="1"/>
    <col min="9738" max="9738" width="10.75" style="92" customWidth="1"/>
    <col min="9739" max="9739" width="9" style="92" customWidth="1"/>
    <col min="9740" max="9740" width="8.75" style="92" customWidth="1"/>
    <col min="9741" max="9741" width="2.25" style="92" customWidth="1"/>
    <col min="9742" max="9984" width="9" style="92"/>
    <col min="9985" max="9985" width="3.125" style="92" customWidth="1"/>
    <col min="9986" max="9986" width="0.5" style="92" customWidth="1"/>
    <col min="9987" max="9987" width="8.25" style="92" customWidth="1"/>
    <col min="9988" max="9988" width="11.125" style="92" customWidth="1"/>
    <col min="9989" max="9990" width="7.75" style="92" customWidth="1"/>
    <col min="9991" max="9991" width="8.875" style="92" customWidth="1"/>
    <col min="9992" max="9992" width="10.5" style="92" customWidth="1"/>
    <col min="9993" max="9993" width="10.625" style="92" customWidth="1"/>
    <col min="9994" max="9994" width="10.75" style="92" customWidth="1"/>
    <col min="9995" max="9995" width="9" style="92" customWidth="1"/>
    <col min="9996" max="9996" width="8.75" style="92" customWidth="1"/>
    <col min="9997" max="9997" width="2.25" style="92" customWidth="1"/>
    <col min="9998" max="10240" width="9" style="92"/>
    <col min="10241" max="10241" width="3.125" style="92" customWidth="1"/>
    <col min="10242" max="10242" width="0.5" style="92" customWidth="1"/>
    <col min="10243" max="10243" width="8.25" style="92" customWidth="1"/>
    <col min="10244" max="10244" width="11.125" style="92" customWidth="1"/>
    <col min="10245" max="10246" width="7.75" style="92" customWidth="1"/>
    <col min="10247" max="10247" width="8.875" style="92" customWidth="1"/>
    <col min="10248" max="10248" width="10.5" style="92" customWidth="1"/>
    <col min="10249" max="10249" width="10.625" style="92" customWidth="1"/>
    <col min="10250" max="10250" width="10.75" style="92" customWidth="1"/>
    <col min="10251" max="10251" width="9" style="92" customWidth="1"/>
    <col min="10252" max="10252" width="8.75" style="92" customWidth="1"/>
    <col min="10253" max="10253" width="2.25" style="92" customWidth="1"/>
    <col min="10254" max="10496" width="9" style="92"/>
    <col min="10497" max="10497" width="3.125" style="92" customWidth="1"/>
    <col min="10498" max="10498" width="0.5" style="92" customWidth="1"/>
    <col min="10499" max="10499" width="8.25" style="92" customWidth="1"/>
    <col min="10500" max="10500" width="11.125" style="92" customWidth="1"/>
    <col min="10501" max="10502" width="7.75" style="92" customWidth="1"/>
    <col min="10503" max="10503" width="8.875" style="92" customWidth="1"/>
    <col min="10504" max="10504" width="10.5" style="92" customWidth="1"/>
    <col min="10505" max="10505" width="10.625" style="92" customWidth="1"/>
    <col min="10506" max="10506" width="10.75" style="92" customWidth="1"/>
    <col min="10507" max="10507" width="9" style="92" customWidth="1"/>
    <col min="10508" max="10508" width="8.75" style="92" customWidth="1"/>
    <col min="10509" max="10509" width="2.25" style="92" customWidth="1"/>
    <col min="10510" max="10752" width="9" style="92"/>
    <col min="10753" max="10753" width="3.125" style="92" customWidth="1"/>
    <col min="10754" max="10754" width="0.5" style="92" customWidth="1"/>
    <col min="10755" max="10755" width="8.25" style="92" customWidth="1"/>
    <col min="10756" max="10756" width="11.125" style="92" customWidth="1"/>
    <col min="10757" max="10758" width="7.75" style="92" customWidth="1"/>
    <col min="10759" max="10759" width="8.875" style="92" customWidth="1"/>
    <col min="10760" max="10760" width="10.5" style="92" customWidth="1"/>
    <col min="10761" max="10761" width="10.625" style="92" customWidth="1"/>
    <col min="10762" max="10762" width="10.75" style="92" customWidth="1"/>
    <col min="10763" max="10763" width="9" style="92" customWidth="1"/>
    <col min="10764" max="10764" width="8.75" style="92" customWidth="1"/>
    <col min="10765" max="10765" width="2.25" style="92" customWidth="1"/>
    <col min="10766" max="11008" width="9" style="92"/>
    <col min="11009" max="11009" width="3.125" style="92" customWidth="1"/>
    <col min="11010" max="11010" width="0.5" style="92" customWidth="1"/>
    <col min="11011" max="11011" width="8.25" style="92" customWidth="1"/>
    <col min="11012" max="11012" width="11.125" style="92" customWidth="1"/>
    <col min="11013" max="11014" width="7.75" style="92" customWidth="1"/>
    <col min="11015" max="11015" width="8.875" style="92" customWidth="1"/>
    <col min="11016" max="11016" width="10.5" style="92" customWidth="1"/>
    <col min="11017" max="11017" width="10.625" style="92" customWidth="1"/>
    <col min="11018" max="11018" width="10.75" style="92" customWidth="1"/>
    <col min="11019" max="11019" width="9" style="92" customWidth="1"/>
    <col min="11020" max="11020" width="8.75" style="92" customWidth="1"/>
    <col min="11021" max="11021" width="2.25" style="92" customWidth="1"/>
    <col min="11022" max="11264" width="9" style="92"/>
    <col min="11265" max="11265" width="3.125" style="92" customWidth="1"/>
    <col min="11266" max="11266" width="0.5" style="92" customWidth="1"/>
    <col min="11267" max="11267" width="8.25" style="92" customWidth="1"/>
    <col min="11268" max="11268" width="11.125" style="92" customWidth="1"/>
    <col min="11269" max="11270" width="7.75" style="92" customWidth="1"/>
    <col min="11271" max="11271" width="8.875" style="92" customWidth="1"/>
    <col min="11272" max="11272" width="10.5" style="92" customWidth="1"/>
    <col min="11273" max="11273" width="10.625" style="92" customWidth="1"/>
    <col min="11274" max="11274" width="10.75" style="92" customWidth="1"/>
    <col min="11275" max="11275" width="9" style="92" customWidth="1"/>
    <col min="11276" max="11276" width="8.75" style="92" customWidth="1"/>
    <col min="11277" max="11277" width="2.25" style="92" customWidth="1"/>
    <col min="11278" max="11520" width="9" style="92"/>
    <col min="11521" max="11521" width="3.125" style="92" customWidth="1"/>
    <col min="11522" max="11522" width="0.5" style="92" customWidth="1"/>
    <col min="11523" max="11523" width="8.25" style="92" customWidth="1"/>
    <col min="11524" max="11524" width="11.125" style="92" customWidth="1"/>
    <col min="11525" max="11526" width="7.75" style="92" customWidth="1"/>
    <col min="11527" max="11527" width="8.875" style="92" customWidth="1"/>
    <col min="11528" max="11528" width="10.5" style="92" customWidth="1"/>
    <col min="11529" max="11529" width="10.625" style="92" customWidth="1"/>
    <col min="11530" max="11530" width="10.75" style="92" customWidth="1"/>
    <col min="11531" max="11531" width="9" style="92" customWidth="1"/>
    <col min="11532" max="11532" width="8.75" style="92" customWidth="1"/>
    <col min="11533" max="11533" width="2.25" style="92" customWidth="1"/>
    <col min="11534" max="11776" width="9" style="92"/>
    <col min="11777" max="11777" width="3.125" style="92" customWidth="1"/>
    <col min="11778" max="11778" width="0.5" style="92" customWidth="1"/>
    <col min="11779" max="11779" width="8.25" style="92" customWidth="1"/>
    <col min="11780" max="11780" width="11.125" style="92" customWidth="1"/>
    <col min="11781" max="11782" width="7.75" style="92" customWidth="1"/>
    <col min="11783" max="11783" width="8.875" style="92" customWidth="1"/>
    <col min="11784" max="11784" width="10.5" style="92" customWidth="1"/>
    <col min="11785" max="11785" width="10.625" style="92" customWidth="1"/>
    <col min="11786" max="11786" width="10.75" style="92" customWidth="1"/>
    <col min="11787" max="11787" width="9" style="92" customWidth="1"/>
    <col min="11788" max="11788" width="8.75" style="92" customWidth="1"/>
    <col min="11789" max="11789" width="2.25" style="92" customWidth="1"/>
    <col min="11790" max="12032" width="9" style="92"/>
    <col min="12033" max="12033" width="3.125" style="92" customWidth="1"/>
    <col min="12034" max="12034" width="0.5" style="92" customWidth="1"/>
    <col min="12035" max="12035" width="8.25" style="92" customWidth="1"/>
    <col min="12036" max="12036" width="11.125" style="92" customWidth="1"/>
    <col min="12037" max="12038" width="7.75" style="92" customWidth="1"/>
    <col min="12039" max="12039" width="8.875" style="92" customWidth="1"/>
    <col min="12040" max="12040" width="10.5" style="92" customWidth="1"/>
    <col min="12041" max="12041" width="10.625" style="92" customWidth="1"/>
    <col min="12042" max="12042" width="10.75" style="92" customWidth="1"/>
    <col min="12043" max="12043" width="9" style="92" customWidth="1"/>
    <col min="12044" max="12044" width="8.75" style="92" customWidth="1"/>
    <col min="12045" max="12045" width="2.25" style="92" customWidth="1"/>
    <col min="12046" max="12288" width="9" style="92"/>
    <col min="12289" max="12289" width="3.125" style="92" customWidth="1"/>
    <col min="12290" max="12290" width="0.5" style="92" customWidth="1"/>
    <col min="12291" max="12291" width="8.25" style="92" customWidth="1"/>
    <col min="12292" max="12292" width="11.125" style="92" customWidth="1"/>
    <col min="12293" max="12294" width="7.75" style="92" customWidth="1"/>
    <col min="12295" max="12295" width="8.875" style="92" customWidth="1"/>
    <col min="12296" max="12296" width="10.5" style="92" customWidth="1"/>
    <col min="12297" max="12297" width="10.625" style="92" customWidth="1"/>
    <col min="12298" max="12298" width="10.75" style="92" customWidth="1"/>
    <col min="12299" max="12299" width="9" style="92" customWidth="1"/>
    <col min="12300" max="12300" width="8.75" style="92" customWidth="1"/>
    <col min="12301" max="12301" width="2.25" style="92" customWidth="1"/>
    <col min="12302" max="12544" width="9" style="92"/>
    <col min="12545" max="12545" width="3.125" style="92" customWidth="1"/>
    <col min="12546" max="12546" width="0.5" style="92" customWidth="1"/>
    <col min="12547" max="12547" width="8.25" style="92" customWidth="1"/>
    <col min="12548" max="12548" width="11.125" style="92" customWidth="1"/>
    <col min="12549" max="12550" width="7.75" style="92" customWidth="1"/>
    <col min="12551" max="12551" width="8.875" style="92" customWidth="1"/>
    <col min="12552" max="12552" width="10.5" style="92" customWidth="1"/>
    <col min="12553" max="12553" width="10.625" style="92" customWidth="1"/>
    <col min="12554" max="12554" width="10.75" style="92" customWidth="1"/>
    <col min="12555" max="12555" width="9" style="92" customWidth="1"/>
    <col min="12556" max="12556" width="8.75" style="92" customWidth="1"/>
    <col min="12557" max="12557" width="2.25" style="92" customWidth="1"/>
    <col min="12558" max="12800" width="9" style="92"/>
    <col min="12801" max="12801" width="3.125" style="92" customWidth="1"/>
    <col min="12802" max="12802" width="0.5" style="92" customWidth="1"/>
    <col min="12803" max="12803" width="8.25" style="92" customWidth="1"/>
    <col min="12804" max="12804" width="11.125" style="92" customWidth="1"/>
    <col min="12805" max="12806" width="7.75" style="92" customWidth="1"/>
    <col min="12807" max="12807" width="8.875" style="92" customWidth="1"/>
    <col min="12808" max="12808" width="10.5" style="92" customWidth="1"/>
    <col min="12809" max="12809" width="10.625" style="92" customWidth="1"/>
    <col min="12810" max="12810" width="10.75" style="92" customWidth="1"/>
    <col min="12811" max="12811" width="9" style="92" customWidth="1"/>
    <col min="12812" max="12812" width="8.75" style="92" customWidth="1"/>
    <col min="12813" max="12813" width="2.25" style="92" customWidth="1"/>
    <col min="12814" max="13056" width="9" style="92"/>
    <col min="13057" max="13057" width="3.125" style="92" customWidth="1"/>
    <col min="13058" max="13058" width="0.5" style="92" customWidth="1"/>
    <col min="13059" max="13059" width="8.25" style="92" customWidth="1"/>
    <col min="13060" max="13060" width="11.125" style="92" customWidth="1"/>
    <col min="13061" max="13062" width="7.75" style="92" customWidth="1"/>
    <col min="13063" max="13063" width="8.875" style="92" customWidth="1"/>
    <col min="13064" max="13064" width="10.5" style="92" customWidth="1"/>
    <col min="13065" max="13065" width="10.625" style="92" customWidth="1"/>
    <col min="13066" max="13066" width="10.75" style="92" customWidth="1"/>
    <col min="13067" max="13067" width="9" style="92" customWidth="1"/>
    <col min="13068" max="13068" width="8.75" style="92" customWidth="1"/>
    <col min="13069" max="13069" width="2.25" style="92" customWidth="1"/>
    <col min="13070" max="13312" width="9" style="92"/>
    <col min="13313" max="13313" width="3.125" style="92" customWidth="1"/>
    <col min="13314" max="13314" width="0.5" style="92" customWidth="1"/>
    <col min="13315" max="13315" width="8.25" style="92" customWidth="1"/>
    <col min="13316" max="13316" width="11.125" style="92" customWidth="1"/>
    <col min="13317" max="13318" width="7.75" style="92" customWidth="1"/>
    <col min="13319" max="13319" width="8.875" style="92" customWidth="1"/>
    <col min="13320" max="13320" width="10.5" style="92" customWidth="1"/>
    <col min="13321" max="13321" width="10.625" style="92" customWidth="1"/>
    <col min="13322" max="13322" width="10.75" style="92" customWidth="1"/>
    <col min="13323" max="13323" width="9" style="92" customWidth="1"/>
    <col min="13324" max="13324" width="8.75" style="92" customWidth="1"/>
    <col min="13325" max="13325" width="2.25" style="92" customWidth="1"/>
    <col min="13326" max="13568" width="9" style="92"/>
    <col min="13569" max="13569" width="3.125" style="92" customWidth="1"/>
    <col min="13570" max="13570" width="0.5" style="92" customWidth="1"/>
    <col min="13571" max="13571" width="8.25" style="92" customWidth="1"/>
    <col min="13572" max="13572" width="11.125" style="92" customWidth="1"/>
    <col min="13573" max="13574" width="7.75" style="92" customWidth="1"/>
    <col min="13575" max="13575" width="8.875" style="92" customWidth="1"/>
    <col min="13576" max="13576" width="10.5" style="92" customWidth="1"/>
    <col min="13577" max="13577" width="10.625" style="92" customWidth="1"/>
    <col min="13578" max="13578" width="10.75" style="92" customWidth="1"/>
    <col min="13579" max="13579" width="9" style="92" customWidth="1"/>
    <col min="13580" max="13580" width="8.75" style="92" customWidth="1"/>
    <col min="13581" max="13581" width="2.25" style="92" customWidth="1"/>
    <col min="13582" max="13824" width="9" style="92"/>
    <col min="13825" max="13825" width="3.125" style="92" customWidth="1"/>
    <col min="13826" max="13826" width="0.5" style="92" customWidth="1"/>
    <col min="13827" max="13827" width="8.25" style="92" customWidth="1"/>
    <col min="13828" max="13828" width="11.125" style="92" customWidth="1"/>
    <col min="13829" max="13830" width="7.75" style="92" customWidth="1"/>
    <col min="13831" max="13831" width="8.875" style="92" customWidth="1"/>
    <col min="13832" max="13832" width="10.5" style="92" customWidth="1"/>
    <col min="13833" max="13833" width="10.625" style="92" customWidth="1"/>
    <col min="13834" max="13834" width="10.75" style="92" customWidth="1"/>
    <col min="13835" max="13835" width="9" style="92" customWidth="1"/>
    <col min="13836" max="13836" width="8.75" style="92" customWidth="1"/>
    <col min="13837" max="13837" width="2.25" style="92" customWidth="1"/>
    <col min="13838" max="14080" width="9" style="92"/>
    <col min="14081" max="14081" width="3.125" style="92" customWidth="1"/>
    <col min="14082" max="14082" width="0.5" style="92" customWidth="1"/>
    <col min="14083" max="14083" width="8.25" style="92" customWidth="1"/>
    <col min="14084" max="14084" width="11.125" style="92" customWidth="1"/>
    <col min="14085" max="14086" width="7.75" style="92" customWidth="1"/>
    <col min="14087" max="14087" width="8.875" style="92" customWidth="1"/>
    <col min="14088" max="14088" width="10.5" style="92" customWidth="1"/>
    <col min="14089" max="14089" width="10.625" style="92" customWidth="1"/>
    <col min="14090" max="14090" width="10.75" style="92" customWidth="1"/>
    <col min="14091" max="14091" width="9" style="92" customWidth="1"/>
    <col min="14092" max="14092" width="8.75" style="92" customWidth="1"/>
    <col min="14093" max="14093" width="2.25" style="92" customWidth="1"/>
    <col min="14094" max="14336" width="9" style="92"/>
    <col min="14337" max="14337" width="3.125" style="92" customWidth="1"/>
    <col min="14338" max="14338" width="0.5" style="92" customWidth="1"/>
    <col min="14339" max="14339" width="8.25" style="92" customWidth="1"/>
    <col min="14340" max="14340" width="11.125" style="92" customWidth="1"/>
    <col min="14341" max="14342" width="7.75" style="92" customWidth="1"/>
    <col min="14343" max="14343" width="8.875" style="92" customWidth="1"/>
    <col min="14344" max="14344" width="10.5" style="92" customWidth="1"/>
    <col min="14345" max="14345" width="10.625" style="92" customWidth="1"/>
    <col min="14346" max="14346" width="10.75" style="92" customWidth="1"/>
    <col min="14347" max="14347" width="9" style="92" customWidth="1"/>
    <col min="14348" max="14348" width="8.75" style="92" customWidth="1"/>
    <col min="14349" max="14349" width="2.25" style="92" customWidth="1"/>
    <col min="14350" max="14592" width="9" style="92"/>
    <col min="14593" max="14593" width="3.125" style="92" customWidth="1"/>
    <col min="14594" max="14594" width="0.5" style="92" customWidth="1"/>
    <col min="14595" max="14595" width="8.25" style="92" customWidth="1"/>
    <col min="14596" max="14596" width="11.125" style="92" customWidth="1"/>
    <col min="14597" max="14598" width="7.75" style="92" customWidth="1"/>
    <col min="14599" max="14599" width="8.875" style="92" customWidth="1"/>
    <col min="14600" max="14600" width="10.5" style="92" customWidth="1"/>
    <col min="14601" max="14601" width="10.625" style="92" customWidth="1"/>
    <col min="14602" max="14602" width="10.75" style="92" customWidth="1"/>
    <col min="14603" max="14603" width="9" style="92" customWidth="1"/>
    <col min="14604" max="14604" width="8.75" style="92" customWidth="1"/>
    <col min="14605" max="14605" width="2.25" style="92" customWidth="1"/>
    <col min="14606" max="14848" width="9" style="92"/>
    <col min="14849" max="14849" width="3.125" style="92" customWidth="1"/>
    <col min="14850" max="14850" width="0.5" style="92" customWidth="1"/>
    <col min="14851" max="14851" width="8.25" style="92" customWidth="1"/>
    <col min="14852" max="14852" width="11.125" style="92" customWidth="1"/>
    <col min="14853" max="14854" width="7.75" style="92" customWidth="1"/>
    <col min="14855" max="14855" width="8.875" style="92" customWidth="1"/>
    <col min="14856" max="14856" width="10.5" style="92" customWidth="1"/>
    <col min="14857" max="14857" width="10.625" style="92" customWidth="1"/>
    <col min="14858" max="14858" width="10.75" style="92" customWidth="1"/>
    <col min="14859" max="14859" width="9" style="92" customWidth="1"/>
    <col min="14860" max="14860" width="8.75" style="92" customWidth="1"/>
    <col min="14861" max="14861" width="2.25" style="92" customWidth="1"/>
    <col min="14862" max="15104" width="9" style="92"/>
    <col min="15105" max="15105" width="3.125" style="92" customWidth="1"/>
    <col min="15106" max="15106" width="0.5" style="92" customWidth="1"/>
    <col min="15107" max="15107" width="8.25" style="92" customWidth="1"/>
    <col min="15108" max="15108" width="11.125" style="92" customWidth="1"/>
    <col min="15109" max="15110" width="7.75" style="92" customWidth="1"/>
    <col min="15111" max="15111" width="8.875" style="92" customWidth="1"/>
    <col min="15112" max="15112" width="10.5" style="92" customWidth="1"/>
    <col min="15113" max="15113" width="10.625" style="92" customWidth="1"/>
    <col min="15114" max="15114" width="10.75" style="92" customWidth="1"/>
    <col min="15115" max="15115" width="9" style="92" customWidth="1"/>
    <col min="15116" max="15116" width="8.75" style="92" customWidth="1"/>
    <col min="15117" max="15117" width="2.25" style="92" customWidth="1"/>
    <col min="15118" max="15360" width="9" style="92"/>
    <col min="15361" max="15361" width="3.125" style="92" customWidth="1"/>
    <col min="15362" max="15362" width="0.5" style="92" customWidth="1"/>
    <col min="15363" max="15363" width="8.25" style="92" customWidth="1"/>
    <col min="15364" max="15364" width="11.125" style="92" customWidth="1"/>
    <col min="15365" max="15366" width="7.75" style="92" customWidth="1"/>
    <col min="15367" max="15367" width="8.875" style="92" customWidth="1"/>
    <col min="15368" max="15368" width="10.5" style="92" customWidth="1"/>
    <col min="15369" max="15369" width="10.625" style="92" customWidth="1"/>
    <col min="15370" max="15370" width="10.75" style="92" customWidth="1"/>
    <col min="15371" max="15371" width="9" style="92" customWidth="1"/>
    <col min="15372" max="15372" width="8.75" style="92" customWidth="1"/>
    <col min="15373" max="15373" width="2.25" style="92" customWidth="1"/>
    <col min="15374" max="15616" width="9" style="92"/>
    <col min="15617" max="15617" width="3.125" style="92" customWidth="1"/>
    <col min="15618" max="15618" width="0.5" style="92" customWidth="1"/>
    <col min="15619" max="15619" width="8.25" style="92" customWidth="1"/>
    <col min="15620" max="15620" width="11.125" style="92" customWidth="1"/>
    <col min="15621" max="15622" width="7.75" style="92" customWidth="1"/>
    <col min="15623" max="15623" width="8.875" style="92" customWidth="1"/>
    <col min="15624" max="15624" width="10.5" style="92" customWidth="1"/>
    <col min="15625" max="15625" width="10.625" style="92" customWidth="1"/>
    <col min="15626" max="15626" width="10.75" style="92" customWidth="1"/>
    <col min="15627" max="15627" width="9" style="92" customWidth="1"/>
    <col min="15628" max="15628" width="8.75" style="92" customWidth="1"/>
    <col min="15629" max="15629" width="2.25" style="92" customWidth="1"/>
    <col min="15630" max="15872" width="9" style="92"/>
    <col min="15873" max="15873" width="3.125" style="92" customWidth="1"/>
    <col min="15874" max="15874" width="0.5" style="92" customWidth="1"/>
    <col min="15875" max="15875" width="8.25" style="92" customWidth="1"/>
    <col min="15876" max="15876" width="11.125" style="92" customWidth="1"/>
    <col min="15877" max="15878" width="7.75" style="92" customWidth="1"/>
    <col min="15879" max="15879" width="8.875" style="92" customWidth="1"/>
    <col min="15880" max="15880" width="10.5" style="92" customWidth="1"/>
    <col min="15881" max="15881" width="10.625" style="92" customWidth="1"/>
    <col min="15882" max="15882" width="10.75" style="92" customWidth="1"/>
    <col min="15883" max="15883" width="9" style="92" customWidth="1"/>
    <col min="15884" max="15884" width="8.75" style="92" customWidth="1"/>
    <col min="15885" max="15885" width="2.25" style="92" customWidth="1"/>
    <col min="15886" max="16128" width="9" style="92"/>
    <col min="16129" max="16129" width="3.125" style="92" customWidth="1"/>
    <col min="16130" max="16130" width="0.5" style="92" customWidth="1"/>
    <col min="16131" max="16131" width="8.25" style="92" customWidth="1"/>
    <col min="16132" max="16132" width="11.125" style="92" customWidth="1"/>
    <col min="16133" max="16134" width="7.75" style="92" customWidth="1"/>
    <col min="16135" max="16135" width="8.875" style="92" customWidth="1"/>
    <col min="16136" max="16136" width="10.5" style="92" customWidth="1"/>
    <col min="16137" max="16137" width="10.625" style="92" customWidth="1"/>
    <col min="16138" max="16138" width="10.75" style="92" customWidth="1"/>
    <col min="16139" max="16139" width="9" style="92" customWidth="1"/>
    <col min="16140" max="16140" width="8.75" style="92" customWidth="1"/>
    <col min="16141" max="16141" width="2.25" style="92" customWidth="1"/>
    <col min="16142" max="16384" width="9" style="92"/>
  </cols>
  <sheetData>
    <row r="1" spans="1:13" s="84" customFormat="1" ht="30" customHeight="1" x14ac:dyDescent="0.3">
      <c r="C1" s="111"/>
      <c r="D1" s="111"/>
      <c r="E1" s="111"/>
      <c r="F1" s="112"/>
      <c r="G1" s="112"/>
      <c r="H1" s="112"/>
      <c r="I1" s="113"/>
      <c r="J1" s="113"/>
      <c r="K1" s="114"/>
    </row>
    <row r="2" spans="1:13" s="84" customFormat="1" ht="23.25" customHeight="1" x14ac:dyDescent="0.3">
      <c r="C2" s="111"/>
      <c r="D2" s="111"/>
      <c r="E2" s="111"/>
      <c r="F2" s="111"/>
      <c r="G2" s="111"/>
      <c r="H2" s="112"/>
      <c r="I2" s="113"/>
      <c r="J2" s="113"/>
      <c r="K2" s="114"/>
    </row>
    <row r="3" spans="1:13" s="84" customFormat="1" ht="30" customHeight="1" x14ac:dyDescent="0.3">
      <c r="A3" s="213" t="s">
        <v>154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85"/>
    </row>
    <row r="4" spans="1:13" s="84" customFormat="1" ht="30" customHeight="1" x14ac:dyDescent="0.3">
      <c r="A4" s="86"/>
      <c r="B4" s="86"/>
      <c r="C4" s="115"/>
      <c r="D4" s="115"/>
      <c r="E4" s="115"/>
      <c r="F4" s="115"/>
      <c r="G4" s="115"/>
      <c r="H4" s="116"/>
      <c r="I4" s="117"/>
      <c r="J4" s="117"/>
      <c r="K4" s="118"/>
      <c r="L4" s="86"/>
      <c r="M4" s="86"/>
    </row>
    <row r="5" spans="1:13" s="84" customFormat="1" ht="30" customHeight="1" x14ac:dyDescent="0.3">
      <c r="A5" s="86"/>
      <c r="B5" s="86"/>
      <c r="C5" s="86" t="s">
        <v>155</v>
      </c>
      <c r="D5" s="86"/>
      <c r="E5" s="86" t="s">
        <v>254</v>
      </c>
      <c r="F5" s="87"/>
      <c r="G5" s="87"/>
      <c r="H5" s="111"/>
      <c r="I5" s="111"/>
      <c r="J5" s="119"/>
      <c r="K5" s="119"/>
      <c r="L5" s="87"/>
      <c r="M5" s="86"/>
    </row>
    <row r="6" spans="1:13" s="84" customFormat="1" ht="30" customHeight="1" x14ac:dyDescent="0.3">
      <c r="A6" s="86"/>
      <c r="B6" s="86"/>
      <c r="C6" s="86"/>
      <c r="D6" s="86"/>
      <c r="E6" s="86" t="s">
        <v>255</v>
      </c>
      <c r="F6" s="86"/>
      <c r="G6" s="86"/>
      <c r="H6" s="116"/>
      <c r="I6" s="117"/>
      <c r="J6" s="117"/>
      <c r="K6" s="118"/>
      <c r="L6" s="86"/>
      <c r="M6" s="86"/>
    </row>
    <row r="7" spans="1:13" s="84" customFormat="1" ht="30" customHeight="1" x14ac:dyDescent="0.3">
      <c r="A7" s="86"/>
      <c r="B7" s="86"/>
      <c r="C7" s="115"/>
      <c r="D7" s="115"/>
      <c r="E7" s="115"/>
      <c r="F7" s="115"/>
      <c r="G7" s="115"/>
      <c r="H7" s="116"/>
      <c r="I7" s="117"/>
      <c r="J7" s="117"/>
      <c r="K7" s="118"/>
      <c r="L7" s="86"/>
      <c r="M7" s="86"/>
    </row>
    <row r="8" spans="1:13" s="84" customFormat="1" ht="30" customHeight="1" x14ac:dyDescent="0.3">
      <c r="A8" s="214" t="s">
        <v>156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9" spans="1:13" s="84" customFormat="1" ht="22.5" customHeight="1" thickBot="1" x14ac:dyDescent="0.35">
      <c r="A9" s="88"/>
      <c r="B9" s="88"/>
      <c r="C9" s="120"/>
      <c r="D9" s="142"/>
      <c r="E9" s="142"/>
      <c r="F9" s="142"/>
      <c r="G9" s="142"/>
      <c r="H9" s="142"/>
      <c r="I9" s="142"/>
      <c r="J9" s="142"/>
      <c r="K9" s="89" t="s">
        <v>165</v>
      </c>
      <c r="L9" s="88"/>
      <c r="M9" s="88"/>
    </row>
    <row r="10" spans="1:13" s="84" customFormat="1" ht="51" customHeight="1" x14ac:dyDescent="0.3">
      <c r="A10" s="86"/>
      <c r="B10" s="86"/>
      <c r="C10" s="115"/>
      <c r="D10" s="215" t="s">
        <v>157</v>
      </c>
      <c r="E10" s="216"/>
      <c r="F10" s="217" t="s">
        <v>252</v>
      </c>
      <c r="G10" s="217"/>
      <c r="H10" s="217" t="s">
        <v>253</v>
      </c>
      <c r="I10" s="217"/>
      <c r="J10" s="218" t="s">
        <v>239</v>
      </c>
      <c r="K10" s="219"/>
      <c r="L10" s="89"/>
      <c r="M10" s="86"/>
    </row>
    <row r="11" spans="1:13" s="84" customFormat="1" ht="40.5" customHeight="1" thickBot="1" x14ac:dyDescent="0.35">
      <c r="A11" s="86"/>
      <c r="B11" s="86"/>
      <c r="C11" s="115"/>
      <c r="D11" s="220" t="s">
        <v>158</v>
      </c>
      <c r="E11" s="221"/>
      <c r="F11" s="222">
        <v>2185234404</v>
      </c>
      <c r="G11" s="222"/>
      <c r="H11" s="222">
        <v>2222226150</v>
      </c>
      <c r="I11" s="222"/>
      <c r="J11" s="223">
        <f>H11-F11</f>
        <v>36991746</v>
      </c>
      <c r="K11" s="224"/>
      <c r="L11" s="86"/>
      <c r="M11" s="86"/>
    </row>
    <row r="12" spans="1:13" s="84" customFormat="1" ht="30" customHeight="1" x14ac:dyDescent="0.3">
      <c r="A12" s="86"/>
      <c r="B12" s="86"/>
      <c r="C12" s="115"/>
      <c r="D12" s="115"/>
      <c r="E12" s="115"/>
      <c r="F12" s="115"/>
      <c r="G12" s="116"/>
      <c r="H12" s="116"/>
      <c r="I12" s="117"/>
      <c r="J12" s="117"/>
      <c r="K12" s="118"/>
      <c r="L12" s="86"/>
      <c r="M12" s="86"/>
    </row>
    <row r="13" spans="1:13" s="84" customFormat="1" ht="30" customHeight="1" x14ac:dyDescent="0.3">
      <c r="A13" s="86"/>
      <c r="B13" s="86"/>
      <c r="C13" s="86" t="s">
        <v>159</v>
      </c>
      <c r="D13" s="86"/>
      <c r="E13" s="225" t="s">
        <v>256</v>
      </c>
      <c r="F13" s="225"/>
      <c r="G13" s="225"/>
      <c r="H13" s="225"/>
      <c r="I13" s="225"/>
      <c r="J13" s="225"/>
      <c r="K13" s="225"/>
      <c r="L13" s="225"/>
      <c r="M13" s="86"/>
    </row>
    <row r="14" spans="1:13" s="84" customFormat="1" ht="30" customHeight="1" x14ac:dyDescent="0.3">
      <c r="A14" s="86"/>
      <c r="B14" s="86"/>
      <c r="C14" s="86"/>
      <c r="D14" s="86"/>
      <c r="E14" s="225"/>
      <c r="F14" s="225"/>
      <c r="G14" s="225"/>
      <c r="H14" s="225"/>
      <c r="I14" s="225"/>
      <c r="J14" s="225"/>
      <c r="K14" s="225"/>
      <c r="L14" s="225"/>
      <c r="M14" s="86"/>
    </row>
    <row r="15" spans="1:13" s="84" customFormat="1" ht="30" customHeight="1" x14ac:dyDescent="0.3">
      <c r="A15" s="86"/>
      <c r="B15" s="86"/>
      <c r="C15" s="115"/>
      <c r="D15" s="115"/>
      <c r="E15" s="115"/>
      <c r="F15" s="115"/>
      <c r="G15" s="115"/>
      <c r="H15" s="116"/>
      <c r="I15" s="117"/>
      <c r="J15" s="117"/>
      <c r="K15" s="118"/>
      <c r="L15" s="86"/>
      <c r="M15" s="86"/>
    </row>
    <row r="16" spans="1:13" s="84" customFormat="1" ht="30" customHeight="1" x14ac:dyDescent="0.3">
      <c r="A16" s="86"/>
      <c r="B16" s="86"/>
      <c r="C16" s="86" t="s">
        <v>160</v>
      </c>
      <c r="D16" s="86"/>
      <c r="E16" s="211" t="s">
        <v>258</v>
      </c>
      <c r="F16" s="212"/>
      <c r="G16" s="212"/>
      <c r="H16" s="212"/>
      <c r="I16" s="212"/>
      <c r="J16" s="212"/>
      <c r="K16" s="212"/>
      <c r="L16" s="212"/>
      <c r="M16" s="86"/>
    </row>
    <row r="17" spans="1:15" s="84" customFormat="1" ht="30" customHeight="1" x14ac:dyDescent="0.3">
      <c r="A17" s="86"/>
      <c r="B17" s="86"/>
      <c r="C17" s="86"/>
      <c r="D17" s="86"/>
      <c r="E17" s="212"/>
      <c r="F17" s="212"/>
      <c r="G17" s="212"/>
      <c r="H17" s="212"/>
      <c r="I17" s="212"/>
      <c r="J17" s="212"/>
      <c r="K17" s="212"/>
      <c r="L17" s="212"/>
      <c r="M17" s="86"/>
    </row>
    <row r="18" spans="1:15" s="84" customFormat="1" ht="30" customHeight="1" x14ac:dyDescent="0.3">
      <c r="A18" s="86"/>
      <c r="B18" s="86"/>
      <c r="C18" s="115"/>
      <c r="D18" s="115"/>
      <c r="E18" s="115"/>
      <c r="F18" s="115"/>
      <c r="G18" s="115"/>
      <c r="H18" s="116"/>
      <c r="I18" s="117"/>
      <c r="J18" s="117"/>
      <c r="K18" s="118"/>
      <c r="L18" s="86"/>
      <c r="M18" s="86"/>
    </row>
    <row r="19" spans="1:15" s="84" customFormat="1" ht="30" customHeight="1" x14ac:dyDescent="0.3">
      <c r="A19" s="86"/>
      <c r="B19" s="86"/>
      <c r="C19" s="86" t="s">
        <v>161</v>
      </c>
      <c r="D19" s="86"/>
      <c r="E19" s="86" t="s">
        <v>162</v>
      </c>
      <c r="F19" s="86"/>
      <c r="G19" s="86"/>
      <c r="H19" s="208"/>
      <c r="I19" s="117"/>
      <c r="J19" s="117"/>
      <c r="K19" s="118"/>
      <c r="L19" s="86"/>
      <c r="M19" s="86"/>
    </row>
    <row r="20" spans="1:15" s="84" customFormat="1" ht="30" customHeight="1" x14ac:dyDescent="0.3">
      <c r="A20" s="86"/>
      <c r="B20" s="86"/>
      <c r="C20" s="86"/>
      <c r="D20" s="86"/>
      <c r="E20" s="86" t="s">
        <v>257</v>
      </c>
      <c r="F20" s="86"/>
      <c r="G20" s="86"/>
      <c r="H20" s="208"/>
      <c r="I20" s="117"/>
      <c r="J20" s="117"/>
      <c r="K20" s="118"/>
      <c r="L20" s="86"/>
      <c r="M20" s="86"/>
    </row>
    <row r="21" spans="1:15" s="84" customFormat="1" ht="30" customHeight="1" x14ac:dyDescent="0.3">
      <c r="A21" s="86"/>
      <c r="B21" s="86"/>
      <c r="C21" s="86"/>
      <c r="D21" s="86"/>
      <c r="E21" s="86" t="s">
        <v>168</v>
      </c>
      <c r="F21" s="86"/>
      <c r="G21" s="86"/>
      <c r="H21" s="208"/>
      <c r="I21" s="117"/>
      <c r="J21" s="117"/>
      <c r="K21" s="118"/>
      <c r="L21" s="86"/>
      <c r="M21" s="86"/>
      <c r="O21" s="90"/>
    </row>
    <row r="22" spans="1:15" s="84" customFormat="1" ht="30" customHeight="1" x14ac:dyDescent="0.3">
      <c r="A22" s="86"/>
      <c r="B22" s="86"/>
      <c r="C22" s="86"/>
      <c r="D22" s="86"/>
      <c r="E22" s="86" t="s">
        <v>163</v>
      </c>
      <c r="F22" s="86"/>
      <c r="G22" s="86"/>
      <c r="H22" s="208"/>
      <c r="I22" s="117"/>
      <c r="J22" s="117"/>
      <c r="K22" s="118"/>
      <c r="L22" s="86"/>
      <c r="M22" s="86"/>
    </row>
    <row r="23" spans="1:15" s="84" customFormat="1" ht="30" customHeight="1" x14ac:dyDescent="0.3">
      <c r="A23" s="86"/>
      <c r="B23" s="86"/>
      <c r="C23" s="86"/>
      <c r="D23" s="86"/>
      <c r="E23" s="86" t="s">
        <v>164</v>
      </c>
      <c r="F23" s="86"/>
      <c r="G23" s="86"/>
      <c r="H23" s="208"/>
      <c r="I23" s="117"/>
      <c r="J23" s="117"/>
      <c r="K23" s="118"/>
      <c r="L23" s="86"/>
      <c r="M23" s="86"/>
    </row>
    <row r="24" spans="1:15" s="84" customFormat="1" ht="30" customHeight="1" x14ac:dyDescent="0.3">
      <c r="A24" s="86"/>
      <c r="B24" s="86"/>
      <c r="C24" s="86"/>
      <c r="D24" s="209" t="s">
        <v>166</v>
      </c>
      <c r="E24" s="86"/>
      <c r="F24" s="86"/>
      <c r="G24" s="86"/>
      <c r="H24" s="208"/>
      <c r="I24" s="117"/>
      <c r="J24" s="117"/>
      <c r="K24" s="118"/>
      <c r="L24" s="86"/>
      <c r="M24" s="86"/>
    </row>
    <row r="25" spans="1:15" s="84" customFormat="1" ht="30" customHeight="1" x14ac:dyDescent="0.3">
      <c r="A25" s="86"/>
      <c r="B25" s="86"/>
      <c r="C25" s="86"/>
      <c r="D25" s="209" t="s">
        <v>167</v>
      </c>
      <c r="E25" s="86"/>
      <c r="F25" s="86"/>
      <c r="G25" s="208"/>
      <c r="H25" s="208"/>
      <c r="I25" s="117"/>
      <c r="J25" s="117"/>
      <c r="K25" s="118"/>
      <c r="L25" s="86"/>
      <c r="M25" s="86"/>
    </row>
    <row r="26" spans="1:15" s="84" customFormat="1" ht="30" customHeight="1" x14ac:dyDescent="0.3">
      <c r="A26" s="86"/>
      <c r="B26" s="86"/>
      <c r="C26" s="86"/>
      <c r="D26" s="209"/>
      <c r="E26" s="86"/>
      <c r="F26" s="86"/>
      <c r="G26" s="86"/>
      <c r="H26" s="208"/>
      <c r="I26" s="117"/>
      <c r="J26" s="117"/>
      <c r="K26" s="118"/>
      <c r="L26" s="86"/>
      <c r="M26" s="86"/>
    </row>
    <row r="27" spans="1:15" s="84" customFormat="1" ht="30" customHeight="1" x14ac:dyDescent="0.3">
      <c r="A27" s="86"/>
      <c r="B27" s="86"/>
      <c r="C27" s="115"/>
      <c r="D27" s="91"/>
      <c r="E27" s="115"/>
      <c r="F27" s="115"/>
      <c r="G27" s="116"/>
      <c r="H27" s="116"/>
      <c r="I27" s="117"/>
      <c r="J27" s="117"/>
      <c r="K27" s="118"/>
      <c r="L27" s="86"/>
      <c r="M27" s="86"/>
    </row>
    <row r="28" spans="1:15" s="84" customFormat="1" ht="23.25" customHeight="1" x14ac:dyDescent="0.3">
      <c r="C28" s="111"/>
      <c r="D28" s="111"/>
      <c r="E28" s="111"/>
      <c r="F28" s="111"/>
      <c r="G28" s="111"/>
      <c r="H28" s="112"/>
      <c r="I28" s="113"/>
      <c r="J28" s="121"/>
      <c r="K28" s="114"/>
    </row>
    <row r="29" spans="1:15" s="84" customFormat="1" ht="30" customHeight="1" x14ac:dyDescent="0.3">
      <c r="C29" s="111"/>
      <c r="D29" s="111"/>
      <c r="E29" s="122"/>
      <c r="F29" s="122"/>
      <c r="G29" s="122"/>
      <c r="H29" s="122"/>
      <c r="I29" s="123"/>
      <c r="J29" s="121"/>
      <c r="K29" s="124"/>
    </row>
    <row r="30" spans="1:15" s="84" customFormat="1" ht="20.25" x14ac:dyDescent="0.3">
      <c r="C30" s="111"/>
      <c r="D30" s="111"/>
      <c r="E30" s="111"/>
      <c r="F30" s="111"/>
      <c r="G30" s="122"/>
      <c r="H30" s="122"/>
      <c r="I30" s="124"/>
      <c r="J30" s="124"/>
      <c r="K30" s="125"/>
    </row>
    <row r="31" spans="1:15" s="84" customFormat="1" x14ac:dyDescent="0.3">
      <c r="C31" s="111"/>
      <c r="D31" s="111"/>
      <c r="E31" s="111"/>
      <c r="F31" s="111"/>
      <c r="G31" s="111"/>
      <c r="H31" s="111"/>
      <c r="I31" s="113"/>
      <c r="J31" s="113"/>
      <c r="K31" s="126"/>
    </row>
    <row r="32" spans="1:15" s="84" customFormat="1" x14ac:dyDescent="0.3">
      <c r="C32" s="111"/>
      <c r="D32" s="111"/>
      <c r="E32" s="111"/>
      <c r="F32" s="111"/>
      <c r="G32" s="111"/>
      <c r="H32" s="111"/>
      <c r="I32" s="113"/>
      <c r="J32" s="113"/>
      <c r="K32" s="126"/>
    </row>
    <row r="33" spans="3:11" s="84" customFormat="1" x14ac:dyDescent="0.3">
      <c r="C33" s="111"/>
      <c r="D33" s="111"/>
      <c r="E33" s="111"/>
      <c r="F33" s="111"/>
      <c r="G33" s="111"/>
      <c r="H33" s="111"/>
      <c r="I33" s="113"/>
      <c r="J33" s="113"/>
      <c r="K33" s="126"/>
    </row>
    <row r="34" spans="3:11" s="84" customFormat="1" x14ac:dyDescent="0.3">
      <c r="C34" s="111"/>
      <c r="D34" s="111"/>
      <c r="E34" s="111"/>
      <c r="F34" s="111"/>
      <c r="G34" s="111"/>
      <c r="H34" s="111"/>
      <c r="I34" s="113"/>
      <c r="J34" s="113"/>
      <c r="K34" s="126"/>
    </row>
    <row r="35" spans="3:11" s="84" customFormat="1" x14ac:dyDescent="0.3">
      <c r="C35" s="111"/>
      <c r="D35" s="111"/>
      <c r="E35" s="111"/>
      <c r="F35" s="111"/>
      <c r="G35" s="111"/>
      <c r="H35" s="111"/>
      <c r="I35" s="113"/>
      <c r="J35" s="113"/>
      <c r="K35" s="126"/>
    </row>
    <row r="36" spans="3:11" s="84" customFormat="1" x14ac:dyDescent="0.3">
      <c r="C36" s="111"/>
      <c r="D36" s="111"/>
      <c r="E36" s="111"/>
      <c r="F36" s="111"/>
      <c r="G36" s="111"/>
      <c r="H36" s="111"/>
      <c r="I36" s="113"/>
      <c r="J36" s="113"/>
      <c r="K36" s="126"/>
    </row>
    <row r="37" spans="3:11" s="84" customFormat="1" x14ac:dyDescent="0.3">
      <c r="C37" s="111"/>
      <c r="D37" s="111"/>
      <c r="E37" s="111"/>
      <c r="F37" s="111"/>
      <c r="G37" s="111"/>
      <c r="H37" s="111"/>
      <c r="I37" s="113"/>
      <c r="J37" s="113"/>
      <c r="K37" s="126"/>
    </row>
    <row r="38" spans="3:11" x14ac:dyDescent="0.3">
      <c r="I38" s="128"/>
      <c r="J38" s="128"/>
      <c r="K38" s="129"/>
    </row>
    <row r="39" spans="3:11" x14ac:dyDescent="0.3">
      <c r="I39" s="128"/>
      <c r="J39" s="128"/>
      <c r="K39" s="129"/>
    </row>
    <row r="40" spans="3:11" x14ac:dyDescent="0.3">
      <c r="I40" s="128"/>
      <c r="J40" s="128"/>
      <c r="K40" s="129"/>
    </row>
    <row r="41" spans="3:11" x14ac:dyDescent="0.3">
      <c r="I41" s="128"/>
      <c r="J41" s="128"/>
      <c r="K41" s="129"/>
    </row>
    <row r="42" spans="3:11" x14ac:dyDescent="0.3">
      <c r="I42" s="128"/>
      <c r="J42" s="128"/>
      <c r="K42" s="129"/>
    </row>
    <row r="43" spans="3:11" x14ac:dyDescent="0.3">
      <c r="I43" s="128"/>
      <c r="J43" s="128"/>
      <c r="K43" s="129"/>
    </row>
    <row r="44" spans="3:11" x14ac:dyDescent="0.3">
      <c r="I44" s="128"/>
      <c r="J44" s="128"/>
      <c r="K44" s="129"/>
    </row>
    <row r="45" spans="3:11" x14ac:dyDescent="0.3">
      <c r="I45" s="128"/>
      <c r="J45" s="128"/>
      <c r="K45" s="129"/>
    </row>
    <row r="46" spans="3:11" x14ac:dyDescent="0.3">
      <c r="I46" s="128"/>
      <c r="J46" s="128"/>
      <c r="K46" s="129"/>
    </row>
    <row r="47" spans="3:11" x14ac:dyDescent="0.3">
      <c r="I47" s="128"/>
      <c r="J47" s="128"/>
      <c r="K47" s="129"/>
    </row>
    <row r="48" spans="3:11" x14ac:dyDescent="0.3">
      <c r="I48" s="128"/>
      <c r="J48" s="128"/>
      <c r="K48" s="129"/>
    </row>
    <row r="49" spans="9:11" x14ac:dyDescent="0.3">
      <c r="I49" s="128"/>
      <c r="J49" s="128"/>
      <c r="K49" s="129"/>
    </row>
    <row r="50" spans="9:11" x14ac:dyDescent="0.3">
      <c r="I50" s="128"/>
      <c r="J50" s="128"/>
      <c r="K50" s="129"/>
    </row>
    <row r="51" spans="9:11" x14ac:dyDescent="0.3">
      <c r="I51" s="128"/>
      <c r="J51" s="128"/>
      <c r="K51" s="129"/>
    </row>
    <row r="52" spans="9:11" x14ac:dyDescent="0.3">
      <c r="I52" s="128"/>
      <c r="J52" s="128"/>
      <c r="K52" s="129"/>
    </row>
    <row r="53" spans="9:11" x14ac:dyDescent="0.3">
      <c r="I53" s="128"/>
      <c r="J53" s="128"/>
      <c r="K53" s="129"/>
    </row>
    <row r="54" spans="9:11" x14ac:dyDescent="0.3">
      <c r="I54" s="128"/>
      <c r="J54" s="128"/>
      <c r="K54" s="129"/>
    </row>
    <row r="55" spans="9:11" x14ac:dyDescent="0.3">
      <c r="I55" s="128"/>
      <c r="J55" s="128"/>
      <c r="K55" s="129"/>
    </row>
    <row r="56" spans="9:11" x14ac:dyDescent="0.3">
      <c r="I56" s="128"/>
      <c r="J56" s="128"/>
      <c r="K56" s="129"/>
    </row>
    <row r="57" spans="9:11" x14ac:dyDescent="0.3">
      <c r="I57" s="128"/>
      <c r="J57" s="128"/>
      <c r="K57" s="129"/>
    </row>
    <row r="58" spans="9:11" x14ac:dyDescent="0.3">
      <c r="I58" s="128"/>
      <c r="J58" s="128"/>
      <c r="K58" s="129"/>
    </row>
    <row r="59" spans="9:11" x14ac:dyDescent="0.3">
      <c r="I59" s="128"/>
      <c r="J59" s="128"/>
      <c r="K59" s="129"/>
    </row>
    <row r="60" spans="9:11" x14ac:dyDescent="0.3">
      <c r="I60" s="128"/>
      <c r="J60" s="128"/>
      <c r="K60" s="129"/>
    </row>
    <row r="61" spans="9:11" x14ac:dyDescent="0.3">
      <c r="I61" s="128"/>
      <c r="J61" s="128"/>
      <c r="K61" s="129"/>
    </row>
    <row r="62" spans="9:11" x14ac:dyDescent="0.3">
      <c r="I62" s="128"/>
      <c r="J62" s="128"/>
      <c r="K62" s="129"/>
    </row>
    <row r="63" spans="9:11" x14ac:dyDescent="0.3">
      <c r="I63" s="128"/>
      <c r="J63" s="128"/>
      <c r="K63" s="129"/>
    </row>
    <row r="64" spans="9:11" x14ac:dyDescent="0.3">
      <c r="I64" s="128"/>
      <c r="J64" s="128"/>
      <c r="K64" s="129"/>
    </row>
    <row r="65" spans="9:11" x14ac:dyDescent="0.3">
      <c r="I65" s="128"/>
      <c r="J65" s="128"/>
      <c r="K65" s="129"/>
    </row>
    <row r="66" spans="9:11" x14ac:dyDescent="0.3">
      <c r="I66" s="128"/>
      <c r="J66" s="128"/>
      <c r="K66" s="129"/>
    </row>
    <row r="67" spans="9:11" x14ac:dyDescent="0.3">
      <c r="I67" s="128"/>
      <c r="J67" s="128"/>
      <c r="K67" s="129"/>
    </row>
    <row r="68" spans="9:11" x14ac:dyDescent="0.3">
      <c r="I68" s="128"/>
      <c r="J68" s="128"/>
      <c r="K68" s="129"/>
    </row>
    <row r="69" spans="9:11" x14ac:dyDescent="0.3">
      <c r="I69" s="128"/>
      <c r="J69" s="128"/>
      <c r="K69" s="129"/>
    </row>
    <row r="70" spans="9:11" x14ac:dyDescent="0.3">
      <c r="I70" s="128"/>
      <c r="J70" s="128"/>
      <c r="K70" s="129"/>
    </row>
    <row r="71" spans="9:11" x14ac:dyDescent="0.3">
      <c r="I71" s="128"/>
      <c r="J71" s="128"/>
      <c r="K71" s="129"/>
    </row>
    <row r="72" spans="9:11" x14ac:dyDescent="0.3">
      <c r="I72" s="128"/>
      <c r="J72" s="128"/>
      <c r="K72" s="129"/>
    </row>
    <row r="73" spans="9:11" x14ac:dyDescent="0.3">
      <c r="I73" s="128"/>
      <c r="J73" s="128"/>
      <c r="K73" s="129"/>
    </row>
    <row r="74" spans="9:11" x14ac:dyDescent="0.3">
      <c r="I74" s="128"/>
      <c r="J74" s="128"/>
      <c r="K74" s="129"/>
    </row>
    <row r="75" spans="9:11" x14ac:dyDescent="0.3">
      <c r="I75" s="128"/>
      <c r="J75" s="128"/>
      <c r="K75" s="129"/>
    </row>
    <row r="76" spans="9:11" x14ac:dyDescent="0.3">
      <c r="I76" s="128"/>
      <c r="J76" s="128"/>
      <c r="K76" s="129"/>
    </row>
    <row r="77" spans="9:11" x14ac:dyDescent="0.3">
      <c r="I77" s="128"/>
      <c r="J77" s="128"/>
      <c r="K77" s="129"/>
    </row>
    <row r="78" spans="9:11" x14ac:dyDescent="0.3">
      <c r="I78" s="128"/>
      <c r="J78" s="128"/>
      <c r="K78" s="129"/>
    </row>
    <row r="79" spans="9:11" x14ac:dyDescent="0.3">
      <c r="I79" s="128"/>
      <c r="J79" s="128"/>
      <c r="K79" s="129"/>
    </row>
    <row r="80" spans="9:11" x14ac:dyDescent="0.3">
      <c r="I80" s="128"/>
      <c r="J80" s="128"/>
      <c r="K80" s="129"/>
    </row>
    <row r="81" spans="9:11" x14ac:dyDescent="0.3">
      <c r="I81" s="128"/>
      <c r="J81" s="128"/>
      <c r="K81" s="129"/>
    </row>
    <row r="82" spans="9:11" x14ac:dyDescent="0.3">
      <c r="I82" s="128"/>
      <c r="J82" s="128"/>
      <c r="K82" s="129"/>
    </row>
    <row r="83" spans="9:11" x14ac:dyDescent="0.3">
      <c r="I83" s="128"/>
      <c r="J83" s="128"/>
      <c r="K83" s="129"/>
    </row>
    <row r="84" spans="9:11" x14ac:dyDescent="0.3">
      <c r="I84" s="128"/>
      <c r="J84" s="128"/>
      <c r="K84" s="129"/>
    </row>
    <row r="85" spans="9:11" x14ac:dyDescent="0.3">
      <c r="I85" s="128"/>
      <c r="J85" s="128"/>
      <c r="K85" s="129"/>
    </row>
    <row r="86" spans="9:11" x14ac:dyDescent="0.3">
      <c r="I86" s="128"/>
      <c r="J86" s="128"/>
      <c r="K86" s="129"/>
    </row>
    <row r="87" spans="9:11" x14ac:dyDescent="0.3">
      <c r="I87" s="128"/>
      <c r="J87" s="128"/>
      <c r="K87" s="129"/>
    </row>
    <row r="88" spans="9:11" x14ac:dyDescent="0.3">
      <c r="I88" s="128"/>
      <c r="J88" s="128"/>
      <c r="K88" s="129"/>
    </row>
    <row r="89" spans="9:11" x14ac:dyDescent="0.3">
      <c r="I89" s="128"/>
      <c r="J89" s="128"/>
      <c r="K89" s="129"/>
    </row>
    <row r="90" spans="9:11" x14ac:dyDescent="0.3">
      <c r="I90" s="128"/>
      <c r="J90" s="128"/>
      <c r="K90" s="129"/>
    </row>
    <row r="91" spans="9:11" x14ac:dyDescent="0.3">
      <c r="I91" s="128"/>
      <c r="J91" s="128"/>
      <c r="K91" s="129"/>
    </row>
    <row r="92" spans="9:11" x14ac:dyDescent="0.3">
      <c r="I92" s="128"/>
      <c r="J92" s="128"/>
      <c r="K92" s="129"/>
    </row>
    <row r="93" spans="9:11" x14ac:dyDescent="0.3">
      <c r="I93" s="128"/>
      <c r="J93" s="128"/>
      <c r="K93" s="129"/>
    </row>
    <row r="94" spans="9:11" x14ac:dyDescent="0.3">
      <c r="I94" s="128"/>
      <c r="J94" s="128"/>
      <c r="K94" s="129"/>
    </row>
    <row r="95" spans="9:11" x14ac:dyDescent="0.3">
      <c r="I95" s="128"/>
      <c r="J95" s="128"/>
      <c r="K95" s="129"/>
    </row>
    <row r="96" spans="9:11" x14ac:dyDescent="0.3">
      <c r="I96" s="128"/>
      <c r="J96" s="128"/>
      <c r="K96" s="129"/>
    </row>
    <row r="97" spans="9:11" x14ac:dyDescent="0.3">
      <c r="I97" s="128"/>
      <c r="J97" s="128"/>
      <c r="K97" s="129"/>
    </row>
    <row r="98" spans="9:11" x14ac:dyDescent="0.3">
      <c r="I98" s="128"/>
      <c r="J98" s="128"/>
      <c r="K98" s="129"/>
    </row>
    <row r="99" spans="9:11" x14ac:dyDescent="0.3">
      <c r="I99" s="128"/>
      <c r="J99" s="128"/>
      <c r="K99" s="129"/>
    </row>
    <row r="100" spans="9:11" x14ac:dyDescent="0.3">
      <c r="I100" s="128"/>
      <c r="J100" s="128"/>
      <c r="K100" s="129"/>
    </row>
    <row r="101" spans="9:11" x14ac:dyDescent="0.3">
      <c r="I101" s="128"/>
      <c r="J101" s="128"/>
      <c r="K101" s="129"/>
    </row>
    <row r="102" spans="9:11" x14ac:dyDescent="0.3">
      <c r="I102" s="128"/>
      <c r="J102" s="128"/>
      <c r="K102" s="129"/>
    </row>
    <row r="103" spans="9:11" x14ac:dyDescent="0.3">
      <c r="I103" s="128"/>
      <c r="J103" s="128"/>
      <c r="K103" s="129"/>
    </row>
    <row r="104" spans="9:11" x14ac:dyDescent="0.3">
      <c r="I104" s="128"/>
      <c r="J104" s="128"/>
      <c r="K104" s="129"/>
    </row>
    <row r="105" spans="9:11" x14ac:dyDescent="0.3">
      <c r="I105" s="128"/>
      <c r="J105" s="128"/>
      <c r="K105" s="129"/>
    </row>
    <row r="106" spans="9:11" x14ac:dyDescent="0.3">
      <c r="I106" s="128"/>
      <c r="J106" s="128"/>
      <c r="K106" s="129"/>
    </row>
    <row r="107" spans="9:11" x14ac:dyDescent="0.3">
      <c r="I107" s="128"/>
      <c r="J107" s="128"/>
      <c r="K107" s="129"/>
    </row>
    <row r="108" spans="9:11" x14ac:dyDescent="0.3">
      <c r="I108" s="128"/>
      <c r="J108" s="128"/>
      <c r="K108" s="129"/>
    </row>
    <row r="109" spans="9:11" x14ac:dyDescent="0.3">
      <c r="I109" s="128"/>
      <c r="J109" s="128"/>
      <c r="K109" s="129"/>
    </row>
    <row r="110" spans="9:11" x14ac:dyDescent="0.3">
      <c r="I110" s="128"/>
      <c r="J110" s="128"/>
      <c r="K110" s="129"/>
    </row>
    <row r="111" spans="9:11" x14ac:dyDescent="0.3">
      <c r="I111" s="128"/>
      <c r="J111" s="128"/>
      <c r="K111" s="129"/>
    </row>
    <row r="112" spans="9:11" x14ac:dyDescent="0.3">
      <c r="I112" s="128"/>
      <c r="J112" s="128"/>
      <c r="K112" s="129"/>
    </row>
    <row r="113" spans="9:11" x14ac:dyDescent="0.3">
      <c r="I113" s="128"/>
      <c r="J113" s="128"/>
      <c r="K113" s="129"/>
    </row>
    <row r="114" spans="9:11" x14ac:dyDescent="0.3">
      <c r="I114" s="128"/>
      <c r="J114" s="128"/>
      <c r="K114" s="129"/>
    </row>
    <row r="115" spans="9:11" x14ac:dyDescent="0.3">
      <c r="I115" s="128"/>
      <c r="J115" s="128"/>
      <c r="K115" s="129"/>
    </row>
    <row r="116" spans="9:11" x14ac:dyDescent="0.3">
      <c r="I116" s="128"/>
      <c r="J116" s="128"/>
      <c r="K116" s="129"/>
    </row>
    <row r="117" spans="9:11" x14ac:dyDescent="0.3">
      <c r="I117" s="128"/>
      <c r="J117" s="128"/>
      <c r="K117" s="129"/>
    </row>
    <row r="118" spans="9:11" x14ac:dyDescent="0.3">
      <c r="I118" s="128"/>
      <c r="J118" s="128"/>
      <c r="K118" s="129"/>
    </row>
    <row r="119" spans="9:11" x14ac:dyDescent="0.3">
      <c r="I119" s="128"/>
      <c r="J119" s="128"/>
      <c r="K119" s="129"/>
    </row>
    <row r="120" spans="9:11" x14ac:dyDescent="0.3">
      <c r="I120" s="128"/>
      <c r="J120" s="128"/>
      <c r="K120" s="129"/>
    </row>
    <row r="121" spans="9:11" x14ac:dyDescent="0.3">
      <c r="I121" s="128"/>
      <c r="J121" s="128"/>
      <c r="K121" s="129"/>
    </row>
    <row r="122" spans="9:11" x14ac:dyDescent="0.3">
      <c r="I122" s="128"/>
      <c r="J122" s="128"/>
      <c r="K122" s="129"/>
    </row>
    <row r="123" spans="9:11" x14ac:dyDescent="0.3">
      <c r="I123" s="128"/>
      <c r="J123" s="128"/>
      <c r="K123" s="129"/>
    </row>
    <row r="124" spans="9:11" x14ac:dyDescent="0.3">
      <c r="I124" s="128"/>
      <c r="J124" s="128"/>
      <c r="K124" s="129"/>
    </row>
    <row r="125" spans="9:11" x14ac:dyDescent="0.3">
      <c r="I125" s="128"/>
      <c r="J125" s="128"/>
      <c r="K125" s="129"/>
    </row>
    <row r="126" spans="9:11" x14ac:dyDescent="0.3">
      <c r="I126" s="128"/>
      <c r="J126" s="128"/>
      <c r="K126" s="129"/>
    </row>
    <row r="127" spans="9:11" x14ac:dyDescent="0.3">
      <c r="I127" s="128"/>
      <c r="J127" s="128"/>
      <c r="K127" s="129"/>
    </row>
    <row r="128" spans="9:11" x14ac:dyDescent="0.3">
      <c r="I128" s="128"/>
      <c r="J128" s="128"/>
      <c r="K128" s="129"/>
    </row>
    <row r="129" spans="9:11" x14ac:dyDescent="0.3">
      <c r="I129" s="128"/>
      <c r="J129" s="128"/>
      <c r="K129" s="129"/>
    </row>
    <row r="130" spans="9:11" x14ac:dyDescent="0.3">
      <c r="I130" s="128"/>
      <c r="J130" s="128"/>
      <c r="K130" s="129"/>
    </row>
    <row r="131" spans="9:11" x14ac:dyDescent="0.3">
      <c r="I131" s="128"/>
      <c r="J131" s="128"/>
      <c r="K131" s="129"/>
    </row>
    <row r="132" spans="9:11" x14ac:dyDescent="0.3">
      <c r="I132" s="128"/>
      <c r="J132" s="128"/>
      <c r="K132" s="129"/>
    </row>
    <row r="133" spans="9:11" x14ac:dyDescent="0.3">
      <c r="I133" s="128"/>
      <c r="J133" s="128"/>
      <c r="K133" s="129"/>
    </row>
    <row r="134" spans="9:11" x14ac:dyDescent="0.3">
      <c r="I134" s="128"/>
      <c r="J134" s="128"/>
      <c r="K134" s="129"/>
    </row>
    <row r="135" spans="9:11" x14ac:dyDescent="0.3">
      <c r="I135" s="128"/>
      <c r="J135" s="128"/>
      <c r="K135" s="129"/>
    </row>
    <row r="136" spans="9:11" x14ac:dyDescent="0.3">
      <c r="I136" s="128"/>
      <c r="J136" s="128"/>
      <c r="K136" s="129"/>
    </row>
    <row r="137" spans="9:11" x14ac:dyDescent="0.3">
      <c r="I137" s="128"/>
      <c r="J137" s="128"/>
      <c r="K137" s="129"/>
    </row>
    <row r="138" spans="9:11" x14ac:dyDescent="0.3">
      <c r="I138" s="128"/>
      <c r="J138" s="128"/>
      <c r="K138" s="129"/>
    </row>
    <row r="139" spans="9:11" x14ac:dyDescent="0.3">
      <c r="I139" s="128"/>
      <c r="J139" s="128"/>
      <c r="K139" s="129"/>
    </row>
    <row r="140" spans="9:11" x14ac:dyDescent="0.3">
      <c r="I140" s="128"/>
      <c r="J140" s="128"/>
      <c r="K140" s="129"/>
    </row>
    <row r="141" spans="9:11" x14ac:dyDescent="0.3">
      <c r="I141" s="128"/>
      <c r="J141" s="128"/>
      <c r="K141" s="129"/>
    </row>
    <row r="142" spans="9:11" x14ac:dyDescent="0.3">
      <c r="I142" s="128"/>
      <c r="J142" s="128"/>
      <c r="K142" s="129"/>
    </row>
    <row r="143" spans="9:11" x14ac:dyDescent="0.3">
      <c r="I143" s="128"/>
      <c r="J143" s="128"/>
      <c r="K143" s="129"/>
    </row>
    <row r="144" spans="9:11" x14ac:dyDescent="0.3">
      <c r="I144" s="128"/>
      <c r="J144" s="128"/>
      <c r="K144" s="129"/>
    </row>
    <row r="145" spans="9:11" x14ac:dyDescent="0.3">
      <c r="I145" s="128"/>
      <c r="J145" s="128"/>
      <c r="K145" s="129"/>
    </row>
    <row r="146" spans="9:11" x14ac:dyDescent="0.3">
      <c r="I146" s="128"/>
      <c r="J146" s="128"/>
      <c r="K146" s="129"/>
    </row>
    <row r="147" spans="9:11" x14ac:dyDescent="0.3">
      <c r="I147" s="128"/>
      <c r="J147" s="128"/>
      <c r="K147" s="129"/>
    </row>
    <row r="148" spans="9:11" x14ac:dyDescent="0.3">
      <c r="I148" s="128"/>
      <c r="J148" s="128"/>
      <c r="K148" s="129"/>
    </row>
    <row r="149" spans="9:11" x14ac:dyDescent="0.3">
      <c r="I149" s="128"/>
      <c r="J149" s="128"/>
      <c r="K149" s="129"/>
    </row>
    <row r="150" spans="9:11" x14ac:dyDescent="0.3">
      <c r="I150" s="128"/>
      <c r="J150" s="128"/>
      <c r="K150" s="129"/>
    </row>
    <row r="151" spans="9:11" x14ac:dyDescent="0.3">
      <c r="I151" s="128"/>
      <c r="J151" s="128"/>
      <c r="K151" s="129"/>
    </row>
    <row r="152" spans="9:11" x14ac:dyDescent="0.3">
      <c r="I152" s="128"/>
      <c r="J152" s="128"/>
      <c r="K152" s="129"/>
    </row>
    <row r="153" spans="9:11" x14ac:dyDescent="0.3">
      <c r="I153" s="128"/>
      <c r="J153" s="128"/>
      <c r="K153" s="129"/>
    </row>
    <row r="154" spans="9:11" x14ac:dyDescent="0.3">
      <c r="I154" s="128"/>
      <c r="J154" s="128"/>
      <c r="K154" s="129"/>
    </row>
    <row r="155" spans="9:11" x14ac:dyDescent="0.3">
      <c r="I155" s="128"/>
      <c r="J155" s="128"/>
      <c r="K155" s="129"/>
    </row>
    <row r="156" spans="9:11" x14ac:dyDescent="0.3">
      <c r="I156" s="128"/>
      <c r="J156" s="128"/>
      <c r="K156" s="129"/>
    </row>
    <row r="157" spans="9:11" x14ac:dyDescent="0.3">
      <c r="I157" s="128"/>
      <c r="J157" s="128"/>
      <c r="K157" s="129"/>
    </row>
    <row r="158" spans="9:11" x14ac:dyDescent="0.3">
      <c r="I158" s="128"/>
      <c r="J158" s="128"/>
      <c r="K158" s="129"/>
    </row>
    <row r="159" spans="9:11" x14ac:dyDescent="0.3">
      <c r="I159" s="128"/>
      <c r="J159" s="128"/>
      <c r="K159" s="129"/>
    </row>
    <row r="160" spans="9:11" x14ac:dyDescent="0.3">
      <c r="I160" s="128"/>
      <c r="J160" s="128"/>
      <c r="K160" s="129"/>
    </row>
    <row r="161" spans="9:11" x14ac:dyDescent="0.3">
      <c r="I161" s="128"/>
      <c r="J161" s="128"/>
      <c r="K161" s="129"/>
    </row>
    <row r="162" spans="9:11" x14ac:dyDescent="0.3">
      <c r="I162" s="128"/>
      <c r="J162" s="128"/>
      <c r="K162" s="129"/>
    </row>
    <row r="163" spans="9:11" x14ac:dyDescent="0.3">
      <c r="I163" s="128"/>
      <c r="J163" s="128"/>
      <c r="K163" s="129"/>
    </row>
    <row r="164" spans="9:11" x14ac:dyDescent="0.3">
      <c r="I164" s="128"/>
      <c r="J164" s="128"/>
      <c r="K164" s="129"/>
    </row>
    <row r="165" spans="9:11" x14ac:dyDescent="0.3">
      <c r="I165" s="128"/>
      <c r="J165" s="128"/>
      <c r="K165" s="129"/>
    </row>
    <row r="166" spans="9:11" x14ac:dyDescent="0.3">
      <c r="I166" s="128"/>
      <c r="J166" s="128"/>
      <c r="K166" s="129"/>
    </row>
    <row r="167" spans="9:11" x14ac:dyDescent="0.3">
      <c r="I167" s="128"/>
      <c r="J167" s="128"/>
      <c r="K167" s="129"/>
    </row>
    <row r="168" spans="9:11" x14ac:dyDescent="0.3">
      <c r="I168" s="128"/>
      <c r="J168" s="128"/>
      <c r="K168" s="129"/>
    </row>
    <row r="169" spans="9:11" x14ac:dyDescent="0.3">
      <c r="I169" s="128"/>
      <c r="J169" s="128"/>
      <c r="K169" s="129"/>
    </row>
    <row r="170" spans="9:11" x14ac:dyDescent="0.3">
      <c r="I170" s="128"/>
      <c r="J170" s="128"/>
      <c r="K170" s="129"/>
    </row>
    <row r="171" spans="9:11" x14ac:dyDescent="0.3">
      <c r="I171" s="128"/>
      <c r="J171" s="128"/>
      <c r="K171" s="129"/>
    </row>
    <row r="172" spans="9:11" x14ac:dyDescent="0.3">
      <c r="I172" s="128"/>
      <c r="J172" s="128"/>
      <c r="K172" s="129"/>
    </row>
    <row r="173" spans="9:11" x14ac:dyDescent="0.3">
      <c r="I173" s="128"/>
      <c r="J173" s="128"/>
      <c r="K173" s="129"/>
    </row>
    <row r="174" spans="9:11" x14ac:dyDescent="0.3">
      <c r="I174" s="128"/>
      <c r="J174" s="128"/>
      <c r="K174" s="129"/>
    </row>
    <row r="175" spans="9:11" x14ac:dyDescent="0.3">
      <c r="I175" s="128"/>
      <c r="J175" s="128"/>
      <c r="K175" s="129"/>
    </row>
    <row r="176" spans="9:11" x14ac:dyDescent="0.3">
      <c r="I176" s="128"/>
      <c r="J176" s="128"/>
      <c r="K176" s="129"/>
    </row>
    <row r="177" spans="9:11" x14ac:dyDescent="0.3">
      <c r="I177" s="128"/>
      <c r="J177" s="128"/>
      <c r="K177" s="129"/>
    </row>
    <row r="178" spans="9:11" x14ac:dyDescent="0.3">
      <c r="I178" s="128"/>
      <c r="J178" s="128"/>
      <c r="K178" s="129"/>
    </row>
    <row r="179" spans="9:11" x14ac:dyDescent="0.3">
      <c r="I179" s="128"/>
      <c r="J179" s="128"/>
      <c r="K179" s="129"/>
    </row>
    <row r="180" spans="9:11" x14ac:dyDescent="0.3">
      <c r="I180" s="128"/>
      <c r="J180" s="128"/>
      <c r="K180" s="129"/>
    </row>
  </sheetData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workbookViewId="0">
      <selection activeCell="N10" sqref="N10"/>
    </sheetView>
  </sheetViews>
  <sheetFormatPr defaultColWidth="9" defaultRowHeight="16.5" x14ac:dyDescent="0.3"/>
  <cols>
    <col min="1" max="1" width="2.375" style="1" customWidth="1"/>
    <col min="2" max="2" width="7.75" style="131" customWidth="1"/>
    <col min="3" max="3" width="13.75" style="131" customWidth="1"/>
    <col min="4" max="5" width="13.625" style="131" customWidth="1"/>
    <col min="6" max="6" width="13.75" style="131" customWidth="1"/>
    <col min="7" max="7" width="6.875" style="131" customWidth="1"/>
    <col min="8" max="8" width="13.75" style="131" customWidth="1"/>
    <col min="9" max="10" width="13.625" style="131" customWidth="1"/>
    <col min="11" max="11" width="13.75" style="13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50" t="s">
        <v>240</v>
      </c>
      <c r="C1" s="250"/>
      <c r="D1" s="250"/>
      <c r="E1" s="250"/>
      <c r="F1" s="250"/>
      <c r="G1" s="250"/>
      <c r="H1" s="250"/>
      <c r="I1" s="250"/>
      <c r="J1" s="250"/>
      <c r="K1" s="250"/>
    </row>
    <row r="2" spans="2:15" ht="24.95" customHeight="1" thickBot="1" x14ac:dyDescent="0.35">
      <c r="B2" s="136" t="s">
        <v>153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5" ht="24.95" customHeight="1" x14ac:dyDescent="0.3">
      <c r="B3" s="251" t="s">
        <v>38</v>
      </c>
      <c r="C3" s="252"/>
      <c r="D3" s="252"/>
      <c r="E3" s="252"/>
      <c r="F3" s="253"/>
      <c r="G3" s="251" t="s">
        <v>39</v>
      </c>
      <c r="H3" s="252"/>
      <c r="I3" s="252"/>
      <c r="J3" s="252"/>
      <c r="K3" s="254"/>
    </row>
    <row r="4" spans="2:15" ht="24.95" customHeight="1" x14ac:dyDescent="0.3">
      <c r="B4" s="255" t="s">
        <v>44</v>
      </c>
      <c r="C4" s="256"/>
      <c r="D4" s="137" t="s">
        <v>230</v>
      </c>
      <c r="E4" s="137" t="s">
        <v>241</v>
      </c>
      <c r="F4" s="106" t="s">
        <v>33</v>
      </c>
      <c r="G4" s="255" t="s">
        <v>41</v>
      </c>
      <c r="H4" s="256"/>
      <c r="I4" s="137" t="s">
        <v>242</v>
      </c>
      <c r="J4" s="137" t="s">
        <v>243</v>
      </c>
      <c r="K4" s="138" t="s">
        <v>33</v>
      </c>
    </row>
    <row r="5" spans="2:15" ht="24.95" customHeight="1" thickBot="1" x14ac:dyDescent="0.35">
      <c r="B5" s="257"/>
      <c r="C5" s="258"/>
      <c r="D5" s="139" t="s">
        <v>224</v>
      </c>
      <c r="E5" s="139" t="s">
        <v>35</v>
      </c>
      <c r="F5" s="107" t="s">
        <v>237</v>
      </c>
      <c r="G5" s="257"/>
      <c r="H5" s="258"/>
      <c r="I5" s="139" t="s">
        <v>34</v>
      </c>
      <c r="J5" s="139" t="s">
        <v>35</v>
      </c>
      <c r="K5" s="140" t="s">
        <v>237</v>
      </c>
      <c r="M5" s="1"/>
      <c r="N5" s="1"/>
      <c r="O5" s="1"/>
    </row>
    <row r="6" spans="2:15" ht="24.95" customHeight="1" thickBot="1" x14ac:dyDescent="0.35">
      <c r="B6" s="248" t="s">
        <v>8</v>
      </c>
      <c r="C6" s="249"/>
      <c r="D6" s="143">
        <f>SUM(D9,D14,D18,D7,D8,D17)</f>
        <v>2185234404</v>
      </c>
      <c r="E6" s="143">
        <f>SUM(E9,E14,E18,E7,E8,E17)</f>
        <v>2222226150</v>
      </c>
      <c r="F6" s="143">
        <f>SUM(F9,F14,F18,F7,F8,F17)</f>
        <v>36991746</v>
      </c>
      <c r="G6" s="248" t="s">
        <v>42</v>
      </c>
      <c r="H6" s="249"/>
      <c r="I6" s="202">
        <f>I7+I11+I12+I13+I14+I15+I16</f>
        <v>2185234404</v>
      </c>
      <c r="J6" s="202">
        <f>J7+J11+J12+J13+J14+J15+J16</f>
        <v>2222226150</v>
      </c>
      <c r="K6" s="203">
        <f>K7+K11+K12+K13+K14+K15+K16</f>
        <v>36991746</v>
      </c>
      <c r="M6" s="1"/>
      <c r="N6" s="1"/>
      <c r="O6" s="1"/>
    </row>
    <row r="7" spans="2:15" s="78" customFormat="1" ht="24.95" customHeight="1" x14ac:dyDescent="0.3">
      <c r="B7" s="241" t="s">
        <v>143</v>
      </c>
      <c r="C7" s="242"/>
      <c r="D7" s="144">
        <v>1001640</v>
      </c>
      <c r="E7" s="144">
        <v>1500000</v>
      </c>
      <c r="F7" s="149">
        <f>E7-D7</f>
        <v>498360</v>
      </c>
      <c r="G7" s="243" t="s">
        <v>27</v>
      </c>
      <c r="H7" s="110" t="s">
        <v>23</v>
      </c>
      <c r="I7" s="199">
        <f>SUM(I8:I10)</f>
        <v>1226043720</v>
      </c>
      <c r="J7" s="199">
        <f>J8+J9+J10</f>
        <v>1482290777</v>
      </c>
      <c r="K7" s="204">
        <f t="shared" ref="K7:K14" si="0">J7-I7</f>
        <v>256247057</v>
      </c>
    </row>
    <row r="8" spans="2:15" s="78" customFormat="1" ht="24.95" customHeight="1" x14ac:dyDescent="0.3">
      <c r="B8" s="226" t="s">
        <v>144</v>
      </c>
      <c r="C8" s="227"/>
      <c r="D8" s="79">
        <v>0</v>
      </c>
      <c r="E8" s="79">
        <v>0</v>
      </c>
      <c r="F8" s="79">
        <f>E8-D8</f>
        <v>0</v>
      </c>
      <c r="G8" s="243"/>
      <c r="H8" s="153" t="s">
        <v>36</v>
      </c>
      <c r="I8" s="200">
        <v>1091367314</v>
      </c>
      <c r="J8" s="200">
        <v>1324075640</v>
      </c>
      <c r="K8" s="109">
        <f t="shared" si="0"/>
        <v>232708326</v>
      </c>
    </row>
    <row r="9" spans="2:15" s="78" customFormat="1" ht="21.95" customHeight="1" x14ac:dyDescent="0.3">
      <c r="B9" s="245" t="s">
        <v>25</v>
      </c>
      <c r="C9" s="73" t="s">
        <v>23</v>
      </c>
      <c r="D9" s="145">
        <f>D10+D11+D12+D13</f>
        <v>2150255870</v>
      </c>
      <c r="E9" s="145">
        <f>E10+E11+E12+E13</f>
        <v>2184722000</v>
      </c>
      <c r="F9" s="145">
        <f>F10+F11+F12+F13</f>
        <v>34466130</v>
      </c>
      <c r="G9" s="243"/>
      <c r="H9" s="153" t="s">
        <v>225</v>
      </c>
      <c r="I9" s="108">
        <v>10576500</v>
      </c>
      <c r="J9" s="108">
        <v>13719600</v>
      </c>
      <c r="K9" s="109">
        <f t="shared" si="0"/>
        <v>3143100</v>
      </c>
    </row>
    <row r="10" spans="2:15" s="78" customFormat="1" ht="21.95" customHeight="1" x14ac:dyDescent="0.3">
      <c r="B10" s="245"/>
      <c r="C10" s="73" t="s">
        <v>145</v>
      </c>
      <c r="D10" s="146">
        <v>472321300</v>
      </c>
      <c r="E10" s="146">
        <v>442814000</v>
      </c>
      <c r="F10" s="150">
        <f>E10-D10</f>
        <v>-29507300</v>
      </c>
      <c r="G10" s="244"/>
      <c r="H10" s="153" t="s">
        <v>133</v>
      </c>
      <c r="I10" s="108">
        <v>124099906</v>
      </c>
      <c r="J10" s="108">
        <v>144495537</v>
      </c>
      <c r="K10" s="109">
        <f t="shared" si="0"/>
        <v>20395631</v>
      </c>
    </row>
    <row r="11" spans="2:15" s="78" customFormat="1" ht="21.95" customHeight="1" x14ac:dyDescent="0.3">
      <c r="B11" s="245"/>
      <c r="C11" s="73" t="s">
        <v>146</v>
      </c>
      <c r="D11" s="147">
        <v>1086189340</v>
      </c>
      <c r="E11" s="147">
        <v>1165056000</v>
      </c>
      <c r="F11" s="150">
        <f>E11-D11</f>
        <v>78866660</v>
      </c>
      <c r="G11" s="237" t="s">
        <v>238</v>
      </c>
      <c r="H11" s="238"/>
      <c r="I11" s="201">
        <v>21478980</v>
      </c>
      <c r="J11" s="201">
        <v>12900000</v>
      </c>
      <c r="K11" s="205">
        <f t="shared" si="0"/>
        <v>-8578980</v>
      </c>
    </row>
    <row r="12" spans="2:15" s="78" customFormat="1" ht="21.95" customHeight="1" x14ac:dyDescent="0.3">
      <c r="B12" s="245"/>
      <c r="C12" s="73" t="s">
        <v>152</v>
      </c>
      <c r="D12" s="147">
        <v>547905230</v>
      </c>
      <c r="E12" s="147">
        <v>555552000</v>
      </c>
      <c r="F12" s="150">
        <f>E12-D12</f>
        <v>7646770</v>
      </c>
      <c r="G12" s="246" t="s">
        <v>100</v>
      </c>
      <c r="H12" s="247"/>
      <c r="I12" s="201">
        <v>661462715</v>
      </c>
      <c r="J12" s="201">
        <v>650464797</v>
      </c>
      <c r="K12" s="205">
        <f t="shared" si="0"/>
        <v>-10997918</v>
      </c>
    </row>
    <row r="13" spans="2:15" s="78" customFormat="1" ht="21.95" customHeight="1" x14ac:dyDescent="0.3">
      <c r="B13" s="245"/>
      <c r="C13" s="73" t="s">
        <v>147</v>
      </c>
      <c r="D13" s="146">
        <v>43840000</v>
      </c>
      <c r="E13" s="146">
        <v>21300000</v>
      </c>
      <c r="F13" s="150">
        <f>E13-D13</f>
        <v>-22540000</v>
      </c>
      <c r="G13" s="237" t="s">
        <v>54</v>
      </c>
      <c r="H13" s="238"/>
      <c r="I13" s="201">
        <v>2802072</v>
      </c>
      <c r="J13" s="206">
        <v>1820576</v>
      </c>
      <c r="K13" s="205">
        <f t="shared" si="0"/>
        <v>-981496</v>
      </c>
    </row>
    <row r="14" spans="2:15" s="78" customFormat="1" ht="21.95" customHeight="1" x14ac:dyDescent="0.3">
      <c r="B14" s="236" t="s">
        <v>28</v>
      </c>
      <c r="C14" s="74" t="s">
        <v>23</v>
      </c>
      <c r="D14" s="145">
        <f>D15+D16</f>
        <v>11000000</v>
      </c>
      <c r="E14" s="145">
        <f>E15+E16</f>
        <v>13060000</v>
      </c>
      <c r="F14" s="151">
        <f>F15+F16</f>
        <v>2060000</v>
      </c>
      <c r="G14" s="237" t="s">
        <v>151</v>
      </c>
      <c r="H14" s="238"/>
      <c r="I14" s="201">
        <v>273446917</v>
      </c>
      <c r="J14" s="206">
        <v>74750000</v>
      </c>
      <c r="K14" s="205">
        <f t="shared" si="0"/>
        <v>-198696917</v>
      </c>
    </row>
    <row r="15" spans="2:15" s="78" customFormat="1" ht="21.95" customHeight="1" x14ac:dyDescent="0.3">
      <c r="B15" s="236"/>
      <c r="C15" s="74" t="s">
        <v>1</v>
      </c>
      <c r="D15" s="147">
        <v>8000000</v>
      </c>
      <c r="E15" s="147">
        <v>8060000</v>
      </c>
      <c r="F15" s="150">
        <f>E15-D15</f>
        <v>60000</v>
      </c>
      <c r="G15" s="239"/>
      <c r="H15" s="240"/>
      <c r="I15" s="108"/>
      <c r="J15" s="79"/>
      <c r="K15" s="109"/>
    </row>
    <row r="16" spans="2:15" s="78" customFormat="1" ht="21.95" customHeight="1" x14ac:dyDescent="0.3">
      <c r="B16" s="236"/>
      <c r="C16" s="74" t="s">
        <v>2</v>
      </c>
      <c r="D16" s="146">
        <v>3000000</v>
      </c>
      <c r="E16" s="146">
        <v>5000000</v>
      </c>
      <c r="F16" s="150">
        <f>E16-D16</f>
        <v>2000000</v>
      </c>
      <c r="G16" s="239"/>
      <c r="H16" s="240"/>
      <c r="I16" s="108"/>
      <c r="J16" s="79"/>
      <c r="K16" s="109"/>
    </row>
    <row r="17" spans="2:15" s="78" customFormat="1" ht="21.95" customHeight="1" x14ac:dyDescent="0.3">
      <c r="B17" s="226" t="s">
        <v>148</v>
      </c>
      <c r="C17" s="227"/>
      <c r="D17" s="146">
        <v>9800000</v>
      </c>
      <c r="E17" s="146">
        <v>9405000</v>
      </c>
      <c r="F17" s="150">
        <f>E17-D17</f>
        <v>-395000</v>
      </c>
      <c r="G17" s="228"/>
      <c r="H17" s="229"/>
      <c r="I17" s="79"/>
      <c r="J17" s="79"/>
      <c r="K17" s="82"/>
    </row>
    <row r="18" spans="2:15" s="78" customFormat="1" ht="21.95" customHeight="1" x14ac:dyDescent="0.3">
      <c r="B18" s="230" t="s">
        <v>149</v>
      </c>
      <c r="C18" s="73" t="s">
        <v>23</v>
      </c>
      <c r="D18" s="145">
        <f>D19+D20</f>
        <v>13176894</v>
      </c>
      <c r="E18" s="145">
        <f>E19+E20</f>
        <v>13539150</v>
      </c>
      <c r="F18" s="145">
        <f>F19+F20</f>
        <v>362256</v>
      </c>
      <c r="G18" s="232"/>
      <c r="H18" s="233"/>
      <c r="I18" s="79"/>
      <c r="J18" s="79"/>
      <c r="K18" s="83"/>
    </row>
    <row r="19" spans="2:15" s="78" customFormat="1" ht="21.95" customHeight="1" x14ac:dyDescent="0.3">
      <c r="B19" s="230"/>
      <c r="C19" s="75" t="s">
        <v>149</v>
      </c>
      <c r="D19" s="146">
        <v>6659135</v>
      </c>
      <c r="E19" s="146">
        <v>5864554</v>
      </c>
      <c r="F19" s="150">
        <f>E19-D19</f>
        <v>-794581</v>
      </c>
      <c r="G19" s="232"/>
      <c r="H19" s="233"/>
      <c r="I19" s="79"/>
      <c r="J19" s="79"/>
      <c r="K19" s="83"/>
    </row>
    <row r="20" spans="2:15" s="78" customFormat="1" ht="21.95" customHeight="1" thickBot="1" x14ac:dyDescent="0.35">
      <c r="B20" s="231"/>
      <c r="C20" s="76" t="s">
        <v>150</v>
      </c>
      <c r="D20" s="148">
        <v>6517759</v>
      </c>
      <c r="E20" s="148">
        <v>7674596</v>
      </c>
      <c r="F20" s="152">
        <f>E20-D20</f>
        <v>1156837</v>
      </c>
      <c r="G20" s="234"/>
      <c r="H20" s="235"/>
      <c r="I20" s="104"/>
      <c r="J20" s="104"/>
      <c r="K20" s="141"/>
      <c r="L20" s="80"/>
      <c r="M20" s="81"/>
      <c r="N20" s="81"/>
      <c r="O20" s="81"/>
    </row>
    <row r="21" spans="2:15" s="78" customFormat="1" x14ac:dyDescent="0.3">
      <c r="B21" s="207"/>
      <c r="C21" s="207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81"/>
      <c r="O21" s="81"/>
    </row>
    <row r="22" spans="2:15" s="78" customFormat="1" x14ac:dyDescent="0.3">
      <c r="B22" s="132"/>
      <c r="C22" s="133"/>
      <c r="D22" s="134"/>
      <c r="E22" s="132"/>
      <c r="F22" s="132"/>
      <c r="G22" s="132"/>
      <c r="H22" s="132"/>
      <c r="I22" s="132"/>
      <c r="J22" s="132"/>
      <c r="K22" s="132"/>
    </row>
    <row r="23" spans="2:15" s="78" customFormat="1" x14ac:dyDescent="0.3">
      <c r="B23" s="132"/>
      <c r="C23" s="132"/>
      <c r="D23" s="134"/>
      <c r="E23" s="132"/>
      <c r="F23" s="132"/>
      <c r="G23" s="132"/>
      <c r="H23" s="132"/>
      <c r="I23" s="132"/>
      <c r="J23" s="132"/>
      <c r="K23" s="132"/>
    </row>
    <row r="24" spans="2:15" x14ac:dyDescent="0.3">
      <c r="D24" s="135"/>
      <c r="M24" s="1"/>
      <c r="N24" s="1"/>
      <c r="O24" s="1"/>
    </row>
    <row r="25" spans="2:15" x14ac:dyDescent="0.3">
      <c r="D25" s="135"/>
      <c r="M25" s="1"/>
      <c r="N25" s="1"/>
      <c r="O25" s="1"/>
    </row>
    <row r="26" spans="2:15" x14ac:dyDescent="0.3">
      <c r="D26" s="135"/>
      <c r="M26" s="1"/>
      <c r="N26" s="1"/>
      <c r="O26" s="1"/>
    </row>
    <row r="27" spans="2:15" x14ac:dyDescent="0.3">
      <c r="D27" s="135"/>
      <c r="M27" s="1"/>
      <c r="N27" s="1"/>
      <c r="O27" s="1"/>
    </row>
    <row r="28" spans="2:15" x14ac:dyDescent="0.3">
      <c r="D28" s="135"/>
      <c r="M28" s="1"/>
      <c r="N28" s="1"/>
      <c r="O28" s="1"/>
    </row>
    <row r="29" spans="2:15" x14ac:dyDescent="0.3">
      <c r="D29" s="135"/>
      <c r="M29" s="1"/>
      <c r="N29" s="1"/>
      <c r="O29" s="1"/>
    </row>
    <row r="30" spans="2:15" x14ac:dyDescent="0.3">
      <c r="D30" s="135"/>
      <c r="M30" s="1"/>
      <c r="N30" s="1"/>
      <c r="O30" s="1"/>
    </row>
    <row r="31" spans="2:15" x14ac:dyDescent="0.3">
      <c r="D31" s="135"/>
      <c r="M31" s="1"/>
      <c r="N31" s="1"/>
      <c r="O31" s="1"/>
    </row>
    <row r="32" spans="2:15" x14ac:dyDescent="0.3">
      <c r="D32" s="135"/>
      <c r="M32" s="1"/>
      <c r="N32" s="1"/>
      <c r="O32" s="1"/>
    </row>
    <row r="33" spans="4:15" x14ac:dyDescent="0.3">
      <c r="D33" s="135"/>
      <c r="M33" s="1"/>
      <c r="N33" s="1"/>
      <c r="O33" s="1"/>
    </row>
    <row r="34" spans="4:15" x14ac:dyDescent="0.3">
      <c r="D34" s="135"/>
      <c r="M34" s="1"/>
      <c r="N34" s="1"/>
      <c r="O34" s="1"/>
    </row>
    <row r="35" spans="4:15" x14ac:dyDescent="0.3">
      <c r="D35" s="135"/>
      <c r="M35" s="1"/>
      <c r="N35" s="1"/>
      <c r="O35" s="1"/>
    </row>
    <row r="36" spans="4:15" x14ac:dyDescent="0.3">
      <c r="D36" s="135"/>
      <c r="M36" s="1"/>
      <c r="N36" s="1"/>
      <c r="O36" s="1"/>
    </row>
    <row r="37" spans="4:15" x14ac:dyDescent="0.3">
      <c r="D37" s="135"/>
      <c r="M37" s="1"/>
      <c r="N37" s="1"/>
      <c r="O37" s="1"/>
    </row>
    <row r="38" spans="4:15" x14ac:dyDescent="0.3">
      <c r="D38" s="135"/>
      <c r="M38" s="1"/>
      <c r="N38" s="1"/>
      <c r="O38" s="1"/>
    </row>
    <row r="39" spans="4:15" x14ac:dyDescent="0.3">
      <c r="D39" s="135"/>
      <c r="M39" s="1"/>
      <c r="N39" s="1"/>
      <c r="O39" s="1"/>
    </row>
    <row r="40" spans="4:15" x14ac:dyDescent="0.3">
      <c r="D40" s="135"/>
      <c r="M40" s="1"/>
      <c r="N40" s="1"/>
      <c r="O40" s="1"/>
    </row>
    <row r="41" spans="4:15" x14ac:dyDescent="0.3">
      <c r="D41" s="135"/>
      <c r="M41" s="1"/>
      <c r="N41" s="1"/>
      <c r="O41" s="1"/>
    </row>
    <row r="42" spans="4:15" x14ac:dyDescent="0.3">
      <c r="D42" s="135"/>
      <c r="M42" s="1"/>
      <c r="N42" s="1"/>
      <c r="O42" s="1"/>
    </row>
  </sheetData>
  <mergeCells count="24">
    <mergeCell ref="B6:C6"/>
    <mergeCell ref="G6:H6"/>
    <mergeCell ref="B1:K1"/>
    <mergeCell ref="B3:F3"/>
    <mergeCell ref="G3:K3"/>
    <mergeCell ref="B4:C5"/>
    <mergeCell ref="G4:H5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17:C17"/>
    <mergeCell ref="G17:H17"/>
    <mergeCell ref="B18:B20"/>
    <mergeCell ref="G18:H18"/>
    <mergeCell ref="G19:H19"/>
    <mergeCell ref="G20:H20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zoomScale="90" zoomScaleNormal="90" workbookViewId="0">
      <selection activeCell="K18" sqref="K18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18.25" style="105" bestFit="1" customWidth="1"/>
    <col min="7" max="7" width="16.25" style="105" bestFit="1" customWidth="1"/>
    <col min="8" max="8" width="13.75" style="105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8" t="s">
        <v>249</v>
      </c>
      <c r="C1" s="268"/>
      <c r="D1" s="268"/>
      <c r="E1" s="268"/>
      <c r="F1" s="268"/>
      <c r="G1" s="268"/>
      <c r="H1" s="268"/>
      <c r="I1" s="103"/>
      <c r="J1" s="103"/>
      <c r="K1" s="103"/>
    </row>
    <row r="2" spans="2:15" ht="24.95" customHeight="1" thickBot="1" x14ac:dyDescent="0.35">
      <c r="B2" s="2" t="s">
        <v>153</v>
      </c>
    </row>
    <row r="3" spans="2:15" ht="24.95" customHeight="1" x14ac:dyDescent="0.3">
      <c r="B3" s="154" t="s">
        <v>169</v>
      </c>
      <c r="C3" s="155" t="s">
        <v>170</v>
      </c>
      <c r="D3" s="155" t="s">
        <v>171</v>
      </c>
      <c r="E3" s="156" t="s">
        <v>244</v>
      </c>
      <c r="F3" s="156" t="s">
        <v>245</v>
      </c>
      <c r="G3" s="269" t="s">
        <v>172</v>
      </c>
      <c r="H3" s="270"/>
      <c r="I3" s="100"/>
      <c r="J3" s="100"/>
      <c r="K3" s="100"/>
    </row>
    <row r="4" spans="2:15" ht="24.95" customHeight="1" x14ac:dyDescent="0.3">
      <c r="B4" s="271" t="s">
        <v>173</v>
      </c>
      <c r="C4" s="272"/>
      <c r="D4" s="273"/>
      <c r="E4" s="157">
        <f t="shared" ref="E4:F4" si="0">E9+E12+E14+E16+E19</f>
        <v>2185234404</v>
      </c>
      <c r="F4" s="157">
        <f t="shared" si="0"/>
        <v>2222226150</v>
      </c>
      <c r="G4" s="158">
        <f t="shared" ref="G4:G19" si="1">F4-E4</f>
        <v>36991746</v>
      </c>
      <c r="H4" s="159">
        <f t="shared" ref="H4:H9" si="2">G4/E4</f>
        <v>1.6928044850606335E-2</v>
      </c>
      <c r="I4" s="101"/>
      <c r="J4" s="101"/>
      <c r="K4" s="101"/>
    </row>
    <row r="5" spans="2:15" ht="24.95" customHeight="1" x14ac:dyDescent="0.3">
      <c r="B5" s="259" t="s">
        <v>174</v>
      </c>
      <c r="C5" s="274" t="s">
        <v>175</v>
      </c>
      <c r="D5" s="160" t="s">
        <v>193</v>
      </c>
      <c r="E5" s="161">
        <v>472321300</v>
      </c>
      <c r="F5" s="161">
        <v>442814000</v>
      </c>
      <c r="G5" s="162">
        <f t="shared" si="1"/>
        <v>-29507300</v>
      </c>
      <c r="H5" s="163">
        <f t="shared" si="2"/>
        <v>-6.2472939501140433E-2</v>
      </c>
      <c r="I5" s="101"/>
      <c r="J5" s="101"/>
      <c r="K5" s="101"/>
      <c r="M5" s="1"/>
      <c r="N5" s="1"/>
      <c r="O5" s="1"/>
    </row>
    <row r="6" spans="2:15" ht="24.95" customHeight="1" x14ac:dyDescent="0.3">
      <c r="B6" s="260"/>
      <c r="C6" s="275"/>
      <c r="D6" s="160" t="s">
        <v>250</v>
      </c>
      <c r="E6" s="161">
        <v>1086189340</v>
      </c>
      <c r="F6" s="161">
        <v>1165056000</v>
      </c>
      <c r="G6" s="162">
        <f t="shared" si="1"/>
        <v>78866660</v>
      </c>
      <c r="H6" s="163">
        <f t="shared" si="2"/>
        <v>7.2608574854914343E-2</v>
      </c>
      <c r="I6" s="101"/>
      <c r="J6" s="101"/>
      <c r="K6" s="101"/>
      <c r="M6" s="1"/>
      <c r="N6" s="1"/>
      <c r="O6" s="1"/>
    </row>
    <row r="7" spans="2:15" ht="24.95" customHeight="1" x14ac:dyDescent="0.3">
      <c r="B7" s="260"/>
      <c r="C7" s="275"/>
      <c r="D7" s="160" t="s">
        <v>251</v>
      </c>
      <c r="E7" s="161">
        <v>547905230</v>
      </c>
      <c r="F7" s="161">
        <v>555552000</v>
      </c>
      <c r="G7" s="162">
        <f t="shared" si="1"/>
        <v>7646770</v>
      </c>
      <c r="H7" s="163">
        <f t="shared" si="2"/>
        <v>1.395637344071346E-2</v>
      </c>
      <c r="I7" s="101"/>
      <c r="J7" s="101"/>
      <c r="K7" s="101"/>
      <c r="M7" s="1"/>
      <c r="N7" s="1"/>
      <c r="O7" s="1"/>
    </row>
    <row r="8" spans="2:15" ht="24.95" customHeight="1" x14ac:dyDescent="0.3">
      <c r="B8" s="260"/>
      <c r="C8" s="276"/>
      <c r="D8" s="164" t="s">
        <v>176</v>
      </c>
      <c r="E8" s="165">
        <v>43840000</v>
      </c>
      <c r="F8" s="165">
        <v>21300000</v>
      </c>
      <c r="G8" s="162">
        <f t="shared" si="1"/>
        <v>-22540000</v>
      </c>
      <c r="H8" s="163">
        <f t="shared" si="2"/>
        <v>-0.51414233576642332</v>
      </c>
      <c r="I8" s="102"/>
      <c r="J8" s="102"/>
      <c r="K8" s="102"/>
      <c r="M8" s="1"/>
      <c r="N8" s="1"/>
      <c r="O8" s="1"/>
    </row>
    <row r="9" spans="2:15" s="78" customFormat="1" ht="24.95" customHeight="1" x14ac:dyDescent="0.3">
      <c r="B9" s="261"/>
      <c r="C9" s="264" t="s">
        <v>177</v>
      </c>
      <c r="D9" s="265"/>
      <c r="E9" s="166">
        <f t="shared" ref="E9:F9" si="3">SUM(E5:E8)</f>
        <v>2150255870</v>
      </c>
      <c r="F9" s="166">
        <f t="shared" si="3"/>
        <v>2184722000</v>
      </c>
      <c r="G9" s="167">
        <f t="shared" si="1"/>
        <v>34466130</v>
      </c>
      <c r="H9" s="168">
        <f t="shared" si="2"/>
        <v>1.6028850557212988E-2</v>
      </c>
      <c r="I9" s="94"/>
      <c r="J9" s="94"/>
      <c r="K9" s="94"/>
    </row>
    <row r="10" spans="2:15" s="78" customFormat="1" ht="24.95" customHeight="1" x14ac:dyDescent="0.3">
      <c r="B10" s="259" t="s">
        <v>178</v>
      </c>
      <c r="C10" s="262" t="s">
        <v>179</v>
      </c>
      <c r="D10" s="164" t="s">
        <v>180</v>
      </c>
      <c r="E10" s="165">
        <v>3000000</v>
      </c>
      <c r="F10" s="165">
        <v>5000000</v>
      </c>
      <c r="G10" s="169">
        <f t="shared" si="1"/>
        <v>2000000</v>
      </c>
      <c r="H10" s="170" t="s">
        <v>236</v>
      </c>
      <c r="I10" s="93"/>
      <c r="J10" s="93"/>
      <c r="K10" s="93"/>
    </row>
    <row r="11" spans="2:15" s="78" customFormat="1" ht="24.95" customHeight="1" x14ac:dyDescent="0.3">
      <c r="B11" s="260"/>
      <c r="C11" s="263"/>
      <c r="D11" s="160" t="s">
        <v>181</v>
      </c>
      <c r="E11" s="171">
        <v>8000000</v>
      </c>
      <c r="F11" s="171">
        <v>8060000</v>
      </c>
      <c r="G11" s="169">
        <f t="shared" si="1"/>
        <v>60000</v>
      </c>
      <c r="H11" s="170">
        <f t="shared" ref="H11:H19" si="4">G11/E11</f>
        <v>7.4999999999999997E-3</v>
      </c>
      <c r="I11" s="95"/>
      <c r="J11" s="95"/>
      <c r="K11" s="93"/>
    </row>
    <row r="12" spans="2:15" s="78" customFormat="1" ht="24.95" customHeight="1" x14ac:dyDescent="0.3">
      <c r="B12" s="261"/>
      <c r="C12" s="264" t="s">
        <v>182</v>
      </c>
      <c r="D12" s="265"/>
      <c r="E12" s="166">
        <f t="shared" ref="E12:F12" si="5">SUM(E10:E11)</f>
        <v>11000000</v>
      </c>
      <c r="F12" s="166">
        <f t="shared" si="5"/>
        <v>13060000</v>
      </c>
      <c r="G12" s="167">
        <f t="shared" si="1"/>
        <v>2060000</v>
      </c>
      <c r="H12" s="168">
        <f t="shared" si="4"/>
        <v>0.18727272727272729</v>
      </c>
      <c r="I12" s="95"/>
      <c r="J12" s="95"/>
      <c r="K12" s="93"/>
    </row>
    <row r="13" spans="2:15" s="78" customFormat="1" ht="24.95" customHeight="1" x14ac:dyDescent="0.3">
      <c r="B13" s="266" t="s">
        <v>183</v>
      </c>
      <c r="C13" s="172" t="s">
        <v>184</v>
      </c>
      <c r="D13" s="160" t="s">
        <v>143</v>
      </c>
      <c r="E13" s="171">
        <v>1001640</v>
      </c>
      <c r="F13" s="171">
        <v>1500000</v>
      </c>
      <c r="G13" s="173">
        <f t="shared" si="1"/>
        <v>498360</v>
      </c>
      <c r="H13" s="174">
        <f t="shared" si="4"/>
        <v>0.49754402779441714</v>
      </c>
      <c r="I13" s="95"/>
      <c r="J13" s="93"/>
      <c r="K13" s="93"/>
    </row>
    <row r="14" spans="2:15" s="78" customFormat="1" ht="24.95" customHeight="1" x14ac:dyDescent="0.3">
      <c r="B14" s="267"/>
      <c r="C14" s="264" t="s">
        <v>185</v>
      </c>
      <c r="D14" s="265"/>
      <c r="E14" s="166">
        <f t="shared" ref="E14:F14" si="6">SUM(E13:E13)</f>
        <v>1001640</v>
      </c>
      <c r="F14" s="166">
        <f t="shared" si="6"/>
        <v>1500000</v>
      </c>
      <c r="G14" s="167">
        <f t="shared" si="1"/>
        <v>498360</v>
      </c>
      <c r="H14" s="168">
        <f t="shared" si="4"/>
        <v>0.49754402779441714</v>
      </c>
      <c r="I14" s="96"/>
      <c r="J14" s="96"/>
      <c r="K14" s="95"/>
    </row>
    <row r="15" spans="2:15" s="78" customFormat="1" ht="24.95" customHeight="1" x14ac:dyDescent="0.3">
      <c r="B15" s="266" t="s">
        <v>186</v>
      </c>
      <c r="C15" s="160" t="s">
        <v>187</v>
      </c>
      <c r="D15" s="164" t="s">
        <v>188</v>
      </c>
      <c r="E15" s="165">
        <v>9800000</v>
      </c>
      <c r="F15" s="165">
        <v>9405000</v>
      </c>
      <c r="G15" s="169">
        <f t="shared" si="1"/>
        <v>-395000</v>
      </c>
      <c r="H15" s="170">
        <f t="shared" si="4"/>
        <v>-4.0306122448979589E-2</v>
      </c>
      <c r="I15" s="96"/>
      <c r="J15" s="96"/>
      <c r="K15" s="95"/>
    </row>
    <row r="16" spans="2:15" s="78" customFormat="1" ht="24.95" customHeight="1" x14ac:dyDescent="0.3">
      <c r="B16" s="267"/>
      <c r="C16" s="264" t="s">
        <v>185</v>
      </c>
      <c r="D16" s="265"/>
      <c r="E16" s="166">
        <f t="shared" ref="E16:F16" si="7">SUM(E15)</f>
        <v>9800000</v>
      </c>
      <c r="F16" s="166">
        <f t="shared" si="7"/>
        <v>9405000</v>
      </c>
      <c r="G16" s="167">
        <f t="shared" si="1"/>
        <v>-395000</v>
      </c>
      <c r="H16" s="168">
        <f t="shared" si="4"/>
        <v>-4.0306122448979589E-2</v>
      </c>
      <c r="I16" s="96"/>
      <c r="J16" s="96"/>
      <c r="K16" s="97"/>
      <c r="L16" s="80"/>
      <c r="M16" s="81"/>
      <c r="N16" s="81"/>
      <c r="O16" s="81"/>
    </row>
    <row r="17" spans="2:15" s="78" customFormat="1" ht="24.95" customHeight="1" x14ac:dyDescent="0.3">
      <c r="B17" s="266" t="s">
        <v>189</v>
      </c>
      <c r="C17" s="262" t="s">
        <v>190</v>
      </c>
      <c r="D17" s="160" t="s">
        <v>191</v>
      </c>
      <c r="E17" s="171">
        <v>6659135</v>
      </c>
      <c r="F17" s="171">
        <v>5864554</v>
      </c>
      <c r="G17" s="173">
        <f t="shared" si="1"/>
        <v>-794581</v>
      </c>
      <c r="H17" s="174">
        <f t="shared" si="4"/>
        <v>-0.11932195397750608</v>
      </c>
      <c r="I17" s="98"/>
      <c r="J17" s="98"/>
      <c r="K17" s="98"/>
      <c r="L17" s="80"/>
      <c r="M17" s="81"/>
      <c r="N17" s="81"/>
      <c r="O17" s="81"/>
    </row>
    <row r="18" spans="2:15" s="78" customFormat="1" ht="24.95" customHeight="1" x14ac:dyDescent="0.3">
      <c r="B18" s="277"/>
      <c r="C18" s="279"/>
      <c r="D18" s="160" t="s">
        <v>192</v>
      </c>
      <c r="E18" s="171">
        <v>6517759</v>
      </c>
      <c r="F18" s="171">
        <v>7674596</v>
      </c>
      <c r="G18" s="173">
        <f t="shared" si="1"/>
        <v>1156837</v>
      </c>
      <c r="H18" s="174">
        <f t="shared" si="4"/>
        <v>0.17748999310959487</v>
      </c>
      <c r="I18" s="99"/>
      <c r="J18" s="99"/>
      <c r="K18" s="99"/>
    </row>
    <row r="19" spans="2:15" s="78" customFormat="1" ht="24.95" customHeight="1" thickBot="1" x14ac:dyDescent="0.35">
      <c r="B19" s="278"/>
      <c r="C19" s="280" t="s">
        <v>182</v>
      </c>
      <c r="D19" s="281"/>
      <c r="E19" s="175">
        <f t="shared" ref="E19:F19" si="8">SUM(E17:E18)</f>
        <v>13176894</v>
      </c>
      <c r="F19" s="175">
        <f t="shared" si="8"/>
        <v>13539150</v>
      </c>
      <c r="G19" s="176">
        <f t="shared" si="1"/>
        <v>362256</v>
      </c>
      <c r="H19" s="177">
        <f t="shared" si="4"/>
        <v>2.7491759438908744E-2</v>
      </c>
      <c r="I19" s="99"/>
      <c r="J19" s="99"/>
      <c r="K19" s="99"/>
    </row>
    <row r="20" spans="2:15" x14ac:dyDescent="0.3">
      <c r="D20" s="77"/>
      <c r="M20" s="1"/>
      <c r="N20" s="1"/>
      <c r="O20" s="1"/>
    </row>
    <row r="21" spans="2:15" x14ac:dyDescent="0.3">
      <c r="D21" s="77"/>
      <c r="M21" s="1"/>
      <c r="N21" s="1"/>
      <c r="O21" s="1"/>
    </row>
    <row r="22" spans="2:15" x14ac:dyDescent="0.3">
      <c r="D22" s="77"/>
      <c r="M22" s="1"/>
      <c r="N22" s="1"/>
      <c r="O22" s="1"/>
    </row>
    <row r="23" spans="2:15" x14ac:dyDescent="0.3">
      <c r="D23" s="77"/>
      <c r="M23" s="1"/>
      <c r="N23" s="1"/>
      <c r="O23" s="1"/>
    </row>
    <row r="24" spans="2:15" x14ac:dyDescent="0.3">
      <c r="D24" s="77"/>
      <c r="M24" s="1"/>
      <c r="N24" s="1"/>
      <c r="O24" s="1"/>
    </row>
    <row r="25" spans="2:15" x14ac:dyDescent="0.3">
      <c r="D25" s="77"/>
      <c r="M25" s="1"/>
      <c r="N25" s="1"/>
      <c r="O25" s="1"/>
    </row>
    <row r="26" spans="2:15" x14ac:dyDescent="0.3">
      <c r="D26" s="77"/>
      <c r="M26" s="1"/>
      <c r="N26" s="1"/>
      <c r="O26" s="1"/>
    </row>
    <row r="27" spans="2:15" x14ac:dyDescent="0.3">
      <c r="D27" s="77"/>
      <c r="M27" s="1"/>
      <c r="N27" s="1"/>
      <c r="O27" s="1"/>
    </row>
    <row r="28" spans="2:15" x14ac:dyDescent="0.3">
      <c r="D28" s="77"/>
      <c r="M28" s="1"/>
      <c r="N28" s="1"/>
      <c r="O28" s="1"/>
    </row>
    <row r="29" spans="2:15" x14ac:dyDescent="0.3">
      <c r="D29" s="77"/>
      <c r="M29" s="1"/>
      <c r="N29" s="1"/>
      <c r="O29" s="1"/>
    </row>
    <row r="30" spans="2:15" x14ac:dyDescent="0.3">
      <c r="D30" s="77"/>
      <c r="M30" s="1"/>
      <c r="N30" s="1"/>
      <c r="O30" s="1"/>
    </row>
    <row r="31" spans="2:15" x14ac:dyDescent="0.3">
      <c r="D31" s="77"/>
      <c r="M31" s="1"/>
      <c r="N31" s="1"/>
      <c r="O31" s="1"/>
    </row>
    <row r="32" spans="2:15" x14ac:dyDescent="0.3">
      <c r="D32" s="77"/>
      <c r="M32" s="1"/>
      <c r="N32" s="1"/>
      <c r="O32" s="1"/>
    </row>
    <row r="33" spans="4:15" x14ac:dyDescent="0.3">
      <c r="D33" s="77"/>
      <c r="M33" s="1"/>
      <c r="N33" s="1"/>
      <c r="O33" s="1"/>
    </row>
    <row r="34" spans="4:15" x14ac:dyDescent="0.3">
      <c r="D34" s="77"/>
      <c r="M34" s="1"/>
      <c r="N34" s="1"/>
      <c r="O34" s="1"/>
    </row>
    <row r="35" spans="4:15" x14ac:dyDescent="0.3">
      <c r="D35" s="77"/>
      <c r="M35" s="1"/>
      <c r="N35" s="1"/>
      <c r="O35" s="1"/>
    </row>
    <row r="36" spans="4:15" x14ac:dyDescent="0.3">
      <c r="D36" s="77"/>
      <c r="M36" s="1"/>
      <c r="N36" s="1"/>
      <c r="O36" s="1"/>
    </row>
    <row r="37" spans="4:15" x14ac:dyDescent="0.3">
      <c r="D37" s="77"/>
      <c r="M37" s="1"/>
      <c r="N37" s="1"/>
      <c r="O37" s="1"/>
    </row>
    <row r="38" spans="4:15" x14ac:dyDescent="0.3">
      <c r="D38" s="77"/>
      <c r="E38" s="105">
        <v>9</v>
      </c>
      <c r="M38" s="1"/>
      <c r="N38" s="1"/>
      <c r="O38" s="1"/>
    </row>
  </sheetData>
  <mergeCells count="16">
    <mergeCell ref="B15:B16"/>
    <mergeCell ref="C16:D16"/>
    <mergeCell ref="B17:B19"/>
    <mergeCell ref="C17:C18"/>
    <mergeCell ref="C19:D19"/>
    <mergeCell ref="B1:H1"/>
    <mergeCell ref="G3:H3"/>
    <mergeCell ref="B4:D4"/>
    <mergeCell ref="B5:B9"/>
    <mergeCell ref="C5:C8"/>
    <mergeCell ref="C9:D9"/>
    <mergeCell ref="B10:B12"/>
    <mergeCell ref="C10:C11"/>
    <mergeCell ref="C12:D12"/>
    <mergeCell ref="B13:B14"/>
    <mergeCell ref="C14:D1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zoomScale="80" zoomScaleNormal="80" workbookViewId="0">
      <selection activeCell="O16" sqref="O16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5" width="18.25" style="105" bestFit="1" customWidth="1"/>
    <col min="6" max="6" width="18.25" style="105" customWidth="1"/>
    <col min="7" max="7" width="16.25" style="105" bestFit="1" customWidth="1"/>
    <col min="8" max="8" width="13.75" style="105" customWidth="1"/>
    <col min="9" max="10" width="13.625" style="1" customWidth="1"/>
    <col min="11" max="11" width="13.75" style="1" customWidth="1"/>
    <col min="12" max="12" width="9" style="1"/>
    <col min="13" max="13" width="9.375" style="77" bestFit="1" customWidth="1"/>
    <col min="14" max="15" width="10.875" style="77" bestFit="1" customWidth="1"/>
    <col min="16" max="16384" width="9" style="1"/>
  </cols>
  <sheetData>
    <row r="1" spans="2:15" ht="36" customHeight="1" x14ac:dyDescent="0.3">
      <c r="B1" s="268" t="s">
        <v>248</v>
      </c>
      <c r="C1" s="268"/>
      <c r="D1" s="268"/>
      <c r="E1" s="268"/>
      <c r="F1" s="268"/>
      <c r="G1" s="268"/>
      <c r="H1" s="268"/>
      <c r="I1" s="103"/>
      <c r="J1" s="103"/>
      <c r="K1" s="103"/>
    </row>
    <row r="2" spans="2:15" ht="24.95" customHeight="1" thickBot="1" x14ac:dyDescent="0.35">
      <c r="B2" s="2" t="s">
        <v>153</v>
      </c>
    </row>
    <row r="3" spans="2:15" ht="24.95" customHeight="1" x14ac:dyDescent="0.3">
      <c r="B3" s="178" t="s">
        <v>194</v>
      </c>
      <c r="C3" s="179" t="s">
        <v>170</v>
      </c>
      <c r="D3" s="179" t="s">
        <v>195</v>
      </c>
      <c r="E3" s="180" t="s">
        <v>229</v>
      </c>
      <c r="F3" s="180" t="s">
        <v>245</v>
      </c>
      <c r="G3" s="293" t="s">
        <v>196</v>
      </c>
      <c r="H3" s="294"/>
      <c r="I3" s="100"/>
      <c r="J3" s="100"/>
      <c r="K3" s="100"/>
    </row>
    <row r="4" spans="2:15" ht="24.95" customHeight="1" x14ac:dyDescent="0.3">
      <c r="B4" s="295" t="s">
        <v>197</v>
      </c>
      <c r="C4" s="296"/>
      <c r="D4" s="296"/>
      <c r="E4" s="181">
        <f>SUM(E10,E13,E20,E24,E31,E33,E36)</f>
        <v>2185234404</v>
      </c>
      <c r="F4" s="181">
        <f>SUM(F10,F13,F20,F24,F31,F33,F36)</f>
        <v>2222226150</v>
      </c>
      <c r="G4" s="182">
        <f>F4-E4</f>
        <v>36991746</v>
      </c>
      <c r="H4" s="183">
        <f t="shared" ref="H4:H33" si="0">G4/E4</f>
        <v>1.6928044850606335E-2</v>
      </c>
      <c r="I4" s="101"/>
      <c r="J4" s="101"/>
      <c r="K4" s="101"/>
    </row>
    <row r="5" spans="2:15" ht="24.95" customHeight="1" x14ac:dyDescent="0.3">
      <c r="B5" s="289" t="s">
        <v>198</v>
      </c>
      <c r="C5" s="286" t="s">
        <v>199</v>
      </c>
      <c r="D5" s="184" t="s">
        <v>200</v>
      </c>
      <c r="E5" s="185">
        <v>700780270</v>
      </c>
      <c r="F5" s="185">
        <v>812497420</v>
      </c>
      <c r="G5" s="186">
        <f>F5-E5</f>
        <v>111717150</v>
      </c>
      <c r="H5" s="187">
        <f t="shared" si="0"/>
        <v>0.1594182296256714</v>
      </c>
      <c r="I5" s="101"/>
      <c r="J5" s="101"/>
      <c r="K5" s="101"/>
      <c r="M5" s="1"/>
      <c r="N5" s="1"/>
      <c r="O5" s="1"/>
    </row>
    <row r="6" spans="2:15" ht="24.95" customHeight="1" x14ac:dyDescent="0.3">
      <c r="B6" s="298"/>
      <c r="C6" s="301"/>
      <c r="D6" s="184" t="s">
        <v>201</v>
      </c>
      <c r="E6" s="185">
        <v>222691385</v>
      </c>
      <c r="F6" s="185">
        <v>305851090</v>
      </c>
      <c r="G6" s="186">
        <f t="shared" ref="G6:G9" si="1">F6-E6</f>
        <v>83159705</v>
      </c>
      <c r="H6" s="187">
        <f t="shared" si="0"/>
        <v>0.37343027436826981</v>
      </c>
      <c r="I6" s="101"/>
      <c r="J6" s="101"/>
      <c r="K6" s="101"/>
      <c r="M6" s="1"/>
      <c r="N6" s="1"/>
      <c r="O6" s="1"/>
    </row>
    <row r="7" spans="2:15" ht="24.95" customHeight="1" x14ac:dyDescent="0.3">
      <c r="B7" s="298"/>
      <c r="C7" s="301"/>
      <c r="D7" s="184" t="s">
        <v>202</v>
      </c>
      <c r="E7" s="185">
        <v>68780970</v>
      </c>
      <c r="F7" s="185">
        <v>85942000</v>
      </c>
      <c r="G7" s="186">
        <f t="shared" si="1"/>
        <v>17161030</v>
      </c>
      <c r="H7" s="187">
        <f t="shared" si="0"/>
        <v>0.24950258770703582</v>
      </c>
      <c r="I7" s="101"/>
      <c r="J7" s="101"/>
      <c r="K7" s="101"/>
      <c r="M7" s="1"/>
      <c r="N7" s="1"/>
      <c r="O7" s="1"/>
    </row>
    <row r="8" spans="2:15" ht="24.95" customHeight="1" x14ac:dyDescent="0.3">
      <c r="B8" s="298"/>
      <c r="C8" s="301"/>
      <c r="D8" s="184" t="s">
        <v>203</v>
      </c>
      <c r="E8" s="188">
        <v>91539689</v>
      </c>
      <c r="F8" s="188">
        <v>110860130</v>
      </c>
      <c r="G8" s="186">
        <f t="shared" si="1"/>
        <v>19320441</v>
      </c>
      <c r="H8" s="187">
        <f t="shared" si="0"/>
        <v>0.21106081101062077</v>
      </c>
      <c r="I8" s="102"/>
      <c r="J8" s="102"/>
      <c r="K8" s="102"/>
      <c r="M8" s="1"/>
      <c r="N8" s="1"/>
      <c r="O8" s="1"/>
    </row>
    <row r="9" spans="2:15" ht="24.95" customHeight="1" x14ac:dyDescent="0.3">
      <c r="B9" s="298"/>
      <c r="C9" s="297"/>
      <c r="D9" s="184" t="s">
        <v>226</v>
      </c>
      <c r="E9" s="188">
        <v>7575000</v>
      </c>
      <c r="F9" s="188">
        <v>8925000</v>
      </c>
      <c r="G9" s="186">
        <f t="shared" si="1"/>
        <v>1350000</v>
      </c>
      <c r="H9" s="187">
        <f t="shared" si="0"/>
        <v>0.17821782178217821</v>
      </c>
      <c r="I9" s="102"/>
      <c r="J9" s="102"/>
      <c r="K9" s="102"/>
      <c r="M9" s="1"/>
      <c r="N9" s="1"/>
      <c r="O9" s="1"/>
    </row>
    <row r="10" spans="2:15" s="78" customFormat="1" ht="24.95" customHeight="1" x14ac:dyDescent="0.3">
      <c r="B10" s="298"/>
      <c r="C10" s="282" t="s">
        <v>204</v>
      </c>
      <c r="D10" s="282"/>
      <c r="E10" s="189">
        <f t="shared" ref="E10:F10" si="2">SUM(E5:E9)</f>
        <v>1091367314</v>
      </c>
      <c r="F10" s="189">
        <f t="shared" si="2"/>
        <v>1324075640</v>
      </c>
      <c r="G10" s="190">
        <f t="shared" ref="G10:G36" si="3">F10-E10</f>
        <v>232708326</v>
      </c>
      <c r="H10" s="191">
        <f t="shared" si="0"/>
        <v>0.21322640234394999</v>
      </c>
      <c r="I10" s="95"/>
      <c r="J10" s="95"/>
      <c r="K10" s="93"/>
    </row>
    <row r="11" spans="2:15" s="78" customFormat="1" ht="24.95" customHeight="1" x14ac:dyDescent="0.3">
      <c r="B11" s="298"/>
      <c r="C11" s="286" t="s">
        <v>205</v>
      </c>
      <c r="D11" s="184" t="s">
        <v>222</v>
      </c>
      <c r="E11" s="188">
        <v>5600000</v>
      </c>
      <c r="F11" s="188">
        <v>5405600</v>
      </c>
      <c r="G11" s="186">
        <f t="shared" si="3"/>
        <v>-194400</v>
      </c>
      <c r="H11" s="187">
        <f t="shared" si="0"/>
        <v>-3.4714285714285711E-2</v>
      </c>
      <c r="I11" s="95"/>
      <c r="J11" s="95"/>
      <c r="K11" s="93"/>
    </row>
    <row r="12" spans="2:15" s="78" customFormat="1" ht="24.95" customHeight="1" x14ac:dyDescent="0.3">
      <c r="B12" s="298"/>
      <c r="C12" s="297"/>
      <c r="D12" s="184" t="s">
        <v>221</v>
      </c>
      <c r="E12" s="188">
        <v>4976500</v>
      </c>
      <c r="F12" s="188">
        <v>8314000</v>
      </c>
      <c r="G12" s="186">
        <f t="shared" si="3"/>
        <v>3337500</v>
      </c>
      <c r="H12" s="187">
        <f t="shared" si="0"/>
        <v>0.67065206470410932</v>
      </c>
      <c r="I12" s="95"/>
      <c r="J12" s="95"/>
      <c r="K12" s="93"/>
    </row>
    <row r="13" spans="2:15" s="78" customFormat="1" ht="24.95" customHeight="1" x14ac:dyDescent="0.3">
      <c r="B13" s="298"/>
      <c r="C13" s="282" t="s">
        <v>204</v>
      </c>
      <c r="D13" s="282"/>
      <c r="E13" s="189">
        <f t="shared" ref="E13:F13" si="4">SUM(E11:E12)</f>
        <v>10576500</v>
      </c>
      <c r="F13" s="189">
        <f t="shared" si="4"/>
        <v>13719600</v>
      </c>
      <c r="G13" s="190">
        <f t="shared" si="3"/>
        <v>3143100</v>
      </c>
      <c r="H13" s="191">
        <f t="shared" si="0"/>
        <v>0.29717770529002979</v>
      </c>
      <c r="I13" s="95"/>
      <c r="J13" s="93"/>
      <c r="K13" s="93"/>
    </row>
    <row r="14" spans="2:15" s="78" customFormat="1" ht="24.95" customHeight="1" x14ac:dyDescent="0.3">
      <c r="B14" s="298"/>
      <c r="C14" s="300" t="s">
        <v>206</v>
      </c>
      <c r="D14" s="184" t="s">
        <v>207</v>
      </c>
      <c r="E14" s="188">
        <v>2590000</v>
      </c>
      <c r="F14" s="188">
        <v>6248000</v>
      </c>
      <c r="G14" s="186">
        <f t="shared" si="3"/>
        <v>3658000</v>
      </c>
      <c r="H14" s="187">
        <f t="shared" si="0"/>
        <v>1.4123552123552123</v>
      </c>
      <c r="I14" s="95"/>
      <c r="J14" s="93"/>
      <c r="K14" s="93"/>
    </row>
    <row r="15" spans="2:15" s="78" customFormat="1" ht="24.95" customHeight="1" x14ac:dyDescent="0.3">
      <c r="B15" s="298"/>
      <c r="C15" s="300"/>
      <c r="D15" s="184" t="s">
        <v>208</v>
      </c>
      <c r="E15" s="188">
        <v>78155356</v>
      </c>
      <c r="F15" s="188">
        <v>82357937</v>
      </c>
      <c r="G15" s="186">
        <f t="shared" si="3"/>
        <v>4202581</v>
      </c>
      <c r="H15" s="187">
        <f t="shared" si="0"/>
        <v>5.3772143268082613E-2</v>
      </c>
      <c r="I15" s="96"/>
      <c r="J15" s="96"/>
      <c r="K15" s="95"/>
    </row>
    <row r="16" spans="2:15" s="78" customFormat="1" ht="24.95" customHeight="1" x14ac:dyDescent="0.3">
      <c r="B16" s="298"/>
      <c r="C16" s="300"/>
      <c r="D16" s="184" t="s">
        <v>209</v>
      </c>
      <c r="E16" s="188">
        <v>21370360</v>
      </c>
      <c r="F16" s="188">
        <v>28765600</v>
      </c>
      <c r="G16" s="186">
        <f t="shared" si="3"/>
        <v>7395240</v>
      </c>
      <c r="H16" s="187">
        <f t="shared" si="0"/>
        <v>0.34605125978224044</v>
      </c>
      <c r="I16" s="96"/>
      <c r="J16" s="96"/>
      <c r="K16" s="95"/>
    </row>
    <row r="17" spans="2:15" s="78" customFormat="1" ht="24.95" customHeight="1" x14ac:dyDescent="0.3">
      <c r="B17" s="298"/>
      <c r="C17" s="300"/>
      <c r="D17" s="184" t="s">
        <v>210</v>
      </c>
      <c r="E17" s="188">
        <v>5067500</v>
      </c>
      <c r="F17" s="188">
        <v>5455000</v>
      </c>
      <c r="G17" s="186">
        <f t="shared" si="3"/>
        <v>387500</v>
      </c>
      <c r="H17" s="187">
        <f t="shared" si="0"/>
        <v>7.6467686235816484E-2</v>
      </c>
      <c r="I17" s="96"/>
      <c r="J17" s="96"/>
      <c r="K17" s="97"/>
      <c r="L17" s="80"/>
      <c r="M17" s="81"/>
      <c r="N17" s="81"/>
      <c r="O17" s="81"/>
    </row>
    <row r="18" spans="2:15" s="78" customFormat="1" ht="24.95" customHeight="1" x14ac:dyDescent="0.3">
      <c r="B18" s="298"/>
      <c r="C18" s="300"/>
      <c r="D18" s="184" t="s">
        <v>211</v>
      </c>
      <c r="E18" s="188">
        <v>1310000</v>
      </c>
      <c r="F18" s="188">
        <v>880000</v>
      </c>
      <c r="G18" s="186">
        <f t="shared" si="3"/>
        <v>-430000</v>
      </c>
      <c r="H18" s="187">
        <f t="shared" si="0"/>
        <v>-0.3282442748091603</v>
      </c>
      <c r="I18" s="98"/>
      <c r="J18" s="98"/>
      <c r="K18" s="98"/>
      <c r="L18" s="80"/>
      <c r="M18" s="81"/>
      <c r="N18" s="81"/>
      <c r="O18" s="81"/>
    </row>
    <row r="19" spans="2:15" s="78" customFormat="1" ht="24.95" customHeight="1" x14ac:dyDescent="0.3">
      <c r="B19" s="298"/>
      <c r="C19" s="300"/>
      <c r="D19" s="192" t="s">
        <v>212</v>
      </c>
      <c r="E19" s="188">
        <v>15606690</v>
      </c>
      <c r="F19" s="188">
        <v>20789000</v>
      </c>
      <c r="G19" s="186">
        <f t="shared" si="3"/>
        <v>5182310</v>
      </c>
      <c r="H19" s="187">
        <f t="shared" si="0"/>
        <v>0.33205695762522353</v>
      </c>
      <c r="I19" s="99"/>
      <c r="J19" s="99"/>
      <c r="K19" s="99"/>
    </row>
    <row r="20" spans="2:15" s="78" customFormat="1" ht="24.95" customHeight="1" x14ac:dyDescent="0.3">
      <c r="B20" s="299"/>
      <c r="C20" s="282" t="s">
        <v>204</v>
      </c>
      <c r="D20" s="282"/>
      <c r="E20" s="189">
        <f t="shared" ref="E20:F20" si="5">SUM(E14:E19)</f>
        <v>124099906</v>
      </c>
      <c r="F20" s="189">
        <f t="shared" si="5"/>
        <v>144495537</v>
      </c>
      <c r="G20" s="190">
        <f t="shared" si="3"/>
        <v>20395631</v>
      </c>
      <c r="H20" s="191">
        <f t="shared" si="0"/>
        <v>0.16434848065074278</v>
      </c>
      <c r="I20" s="99"/>
      <c r="J20" s="99"/>
      <c r="K20" s="99"/>
    </row>
    <row r="21" spans="2:15" ht="24.95" customHeight="1" x14ac:dyDescent="0.3">
      <c r="B21" s="283" t="s">
        <v>220</v>
      </c>
      <c r="C21" s="300" t="s">
        <v>214</v>
      </c>
      <c r="D21" s="184" t="s">
        <v>228</v>
      </c>
      <c r="E21" s="188">
        <v>2892000</v>
      </c>
      <c r="F21" s="188">
        <v>1000000</v>
      </c>
      <c r="G21" s="193">
        <f t="shared" si="3"/>
        <v>-1892000</v>
      </c>
      <c r="H21" s="194">
        <f t="shared" si="0"/>
        <v>-0.65421853388658369</v>
      </c>
    </row>
    <row r="22" spans="2:15" ht="24.95" customHeight="1" x14ac:dyDescent="0.15">
      <c r="B22" s="283"/>
      <c r="C22" s="300"/>
      <c r="D22" s="184" t="s">
        <v>227</v>
      </c>
      <c r="E22" s="188">
        <v>12664980</v>
      </c>
      <c r="F22" s="188">
        <v>2500000</v>
      </c>
      <c r="G22" s="193">
        <f t="shared" si="3"/>
        <v>-10164980</v>
      </c>
      <c r="H22" s="194">
        <f t="shared" si="0"/>
        <v>-0.80260529428392302</v>
      </c>
      <c r="J22" s="210"/>
    </row>
    <row r="23" spans="2:15" ht="24.95" customHeight="1" x14ac:dyDescent="0.3">
      <c r="B23" s="284"/>
      <c r="C23" s="300"/>
      <c r="D23" s="184" t="s">
        <v>215</v>
      </c>
      <c r="E23" s="188">
        <v>5922000</v>
      </c>
      <c r="F23" s="188">
        <v>9400000</v>
      </c>
      <c r="G23" s="193">
        <f t="shared" si="3"/>
        <v>3478000</v>
      </c>
      <c r="H23" s="194">
        <f t="shared" si="0"/>
        <v>0.58730158730158732</v>
      </c>
    </row>
    <row r="24" spans="2:15" ht="24.95" customHeight="1" x14ac:dyDescent="0.3">
      <c r="B24" s="284"/>
      <c r="C24" s="282" t="s">
        <v>204</v>
      </c>
      <c r="D24" s="282"/>
      <c r="E24" s="189">
        <f t="shared" ref="E24:F24" si="6">SUM(E21:E23)</f>
        <v>21478980</v>
      </c>
      <c r="F24" s="189">
        <f t="shared" si="6"/>
        <v>12900000</v>
      </c>
      <c r="G24" s="190">
        <f t="shared" si="3"/>
        <v>-8578980</v>
      </c>
      <c r="H24" s="191">
        <f t="shared" si="0"/>
        <v>-0.39941282127922273</v>
      </c>
    </row>
    <row r="25" spans="2:15" ht="24.95" customHeight="1" x14ac:dyDescent="0.3">
      <c r="B25" s="289" t="s">
        <v>213</v>
      </c>
      <c r="C25" s="291" t="s">
        <v>231</v>
      </c>
      <c r="D25" s="192" t="s">
        <v>232</v>
      </c>
      <c r="E25" s="195">
        <f>53590230+45040000+5400000+3000000+300000+800000+1700000</f>
        <v>109830230</v>
      </c>
      <c r="F25" s="195">
        <v>169040000</v>
      </c>
      <c r="G25" s="193">
        <f t="shared" si="3"/>
        <v>59209770</v>
      </c>
      <c r="H25" s="194">
        <f t="shared" si="0"/>
        <v>0.53910266781741234</v>
      </c>
      <c r="M25" s="1"/>
      <c r="N25" s="1"/>
      <c r="O25" s="1"/>
    </row>
    <row r="26" spans="2:15" ht="24.95" customHeight="1" x14ac:dyDescent="0.3">
      <c r="B26" s="290"/>
      <c r="C26" s="292"/>
      <c r="D26" s="184" t="s">
        <v>233</v>
      </c>
      <c r="E26" s="185">
        <f>152534020+27330000+8000000+4000000</f>
        <v>191864020</v>
      </c>
      <c r="F26" s="185">
        <v>151294875</v>
      </c>
      <c r="G26" s="193">
        <f t="shared" si="3"/>
        <v>-40569145</v>
      </c>
      <c r="H26" s="194">
        <f t="shared" si="0"/>
        <v>-0.2114473834124814</v>
      </c>
      <c r="M26" s="1"/>
      <c r="N26" s="1"/>
      <c r="O26" s="1"/>
    </row>
    <row r="27" spans="2:15" ht="24.95" customHeight="1" x14ac:dyDescent="0.3">
      <c r="B27" s="290"/>
      <c r="C27" s="292"/>
      <c r="D27" s="192" t="s">
        <v>246</v>
      </c>
      <c r="E27" s="195">
        <v>257611922</v>
      </c>
      <c r="F27" s="195">
        <v>219603101</v>
      </c>
      <c r="G27" s="193">
        <f t="shared" si="3"/>
        <v>-38008821</v>
      </c>
      <c r="H27" s="194">
        <f t="shared" si="0"/>
        <v>-0.14754294251956243</v>
      </c>
      <c r="M27" s="1"/>
      <c r="N27" s="1"/>
      <c r="O27" s="1"/>
    </row>
    <row r="28" spans="2:15" ht="24.95" customHeight="1" x14ac:dyDescent="0.3">
      <c r="B28" s="290"/>
      <c r="C28" s="292"/>
      <c r="D28" s="184" t="s">
        <v>247</v>
      </c>
      <c r="E28" s="185">
        <f>10966613+8000000+7200000+6200000+2000000</f>
        <v>34366613</v>
      </c>
      <c r="F28" s="185">
        <v>29576821</v>
      </c>
      <c r="G28" s="193">
        <f t="shared" si="3"/>
        <v>-4789792</v>
      </c>
      <c r="H28" s="194">
        <f t="shared" si="0"/>
        <v>-0.13937340872084195</v>
      </c>
      <c r="M28" s="1"/>
      <c r="N28" s="1"/>
      <c r="O28" s="1"/>
    </row>
    <row r="29" spans="2:15" ht="24.95" customHeight="1" x14ac:dyDescent="0.3">
      <c r="B29" s="290"/>
      <c r="C29" s="292"/>
      <c r="D29" s="184" t="s">
        <v>234</v>
      </c>
      <c r="E29" s="185">
        <v>10849930</v>
      </c>
      <c r="F29" s="185">
        <v>12450000</v>
      </c>
      <c r="G29" s="193">
        <f t="shared" si="3"/>
        <v>1600070</v>
      </c>
      <c r="H29" s="194">
        <f t="shared" si="0"/>
        <v>0.14747284083860449</v>
      </c>
      <c r="M29" s="1"/>
      <c r="N29" s="1"/>
      <c r="O29" s="1"/>
    </row>
    <row r="30" spans="2:15" ht="24.95" customHeight="1" x14ac:dyDescent="0.3">
      <c r="B30" s="290"/>
      <c r="C30" s="292"/>
      <c r="D30" s="184" t="s">
        <v>235</v>
      </c>
      <c r="E30" s="185">
        <f>56940000</f>
        <v>56940000</v>
      </c>
      <c r="F30" s="185">
        <v>68500000</v>
      </c>
      <c r="G30" s="193">
        <f t="shared" si="3"/>
        <v>11560000</v>
      </c>
      <c r="H30" s="194">
        <f t="shared" si="0"/>
        <v>0.20302072356866877</v>
      </c>
      <c r="M30" s="1"/>
      <c r="N30" s="1"/>
      <c r="O30" s="1"/>
    </row>
    <row r="31" spans="2:15" ht="24.95" customHeight="1" x14ac:dyDescent="0.3">
      <c r="B31" s="290"/>
      <c r="C31" s="282" t="s">
        <v>204</v>
      </c>
      <c r="D31" s="282"/>
      <c r="E31" s="189">
        <f t="shared" ref="E31" si="7">SUM(E25:E30)</f>
        <v>661462715</v>
      </c>
      <c r="F31" s="189">
        <f>SUM(F25:F30)</f>
        <v>650464797</v>
      </c>
      <c r="G31" s="190">
        <f t="shared" si="3"/>
        <v>-10997918</v>
      </c>
      <c r="H31" s="191">
        <f t="shared" si="0"/>
        <v>-1.6626663530082721E-2</v>
      </c>
    </row>
    <row r="32" spans="2:15" ht="24.95" customHeight="1" x14ac:dyDescent="0.3">
      <c r="B32" s="284" t="s">
        <v>216</v>
      </c>
      <c r="C32" s="184" t="s">
        <v>54</v>
      </c>
      <c r="D32" s="184" t="s">
        <v>216</v>
      </c>
      <c r="E32" s="185">
        <v>2802072</v>
      </c>
      <c r="F32" s="185">
        <v>1820576</v>
      </c>
      <c r="G32" s="186">
        <f t="shared" si="3"/>
        <v>-981496</v>
      </c>
      <c r="H32" s="187">
        <f t="shared" si="0"/>
        <v>-0.35027508215349212</v>
      </c>
    </row>
    <row r="33" spans="2:8" ht="24.95" customHeight="1" x14ac:dyDescent="0.3">
      <c r="B33" s="284"/>
      <c r="C33" s="282" t="s">
        <v>204</v>
      </c>
      <c r="D33" s="282"/>
      <c r="E33" s="189">
        <f t="shared" ref="E33:F33" si="8">SUM(E32)</f>
        <v>2802072</v>
      </c>
      <c r="F33" s="189">
        <f t="shared" si="8"/>
        <v>1820576</v>
      </c>
      <c r="G33" s="190">
        <f t="shared" si="3"/>
        <v>-981496</v>
      </c>
      <c r="H33" s="191">
        <f t="shared" si="0"/>
        <v>-0.35027508215349212</v>
      </c>
    </row>
    <row r="34" spans="2:8" ht="24.95" customHeight="1" x14ac:dyDescent="0.3">
      <c r="B34" s="283" t="s">
        <v>223</v>
      </c>
      <c r="C34" s="286" t="s">
        <v>217</v>
      </c>
      <c r="D34" s="192" t="s">
        <v>218</v>
      </c>
      <c r="E34" s="195">
        <v>0</v>
      </c>
      <c r="F34" s="195">
        <v>0</v>
      </c>
      <c r="G34" s="193">
        <f t="shared" si="3"/>
        <v>0</v>
      </c>
      <c r="H34" s="194">
        <v>0</v>
      </c>
    </row>
    <row r="35" spans="2:8" ht="24.95" customHeight="1" x14ac:dyDescent="0.3">
      <c r="B35" s="284"/>
      <c r="C35" s="287"/>
      <c r="D35" s="192" t="s">
        <v>219</v>
      </c>
      <c r="E35" s="188">
        <v>273446917</v>
      </c>
      <c r="F35" s="188">
        <v>74750000</v>
      </c>
      <c r="G35" s="193">
        <f t="shared" si="3"/>
        <v>-198696917</v>
      </c>
      <c r="H35" s="194">
        <f>G35/E35</f>
        <v>-0.72663798582889128</v>
      </c>
    </row>
    <row r="36" spans="2:8" ht="24.95" customHeight="1" thickBot="1" x14ac:dyDescent="0.35">
      <c r="B36" s="285"/>
      <c r="C36" s="288" t="s">
        <v>204</v>
      </c>
      <c r="D36" s="288"/>
      <c r="E36" s="196">
        <f t="shared" ref="E36" si="9">SUM(E34:E35)</f>
        <v>273446917</v>
      </c>
      <c r="F36" s="196">
        <f>SUM(F34:F35)</f>
        <v>74750000</v>
      </c>
      <c r="G36" s="197">
        <f t="shared" si="3"/>
        <v>-198696917</v>
      </c>
      <c r="H36" s="198">
        <f>G36/E36</f>
        <v>-0.72663798582889128</v>
      </c>
    </row>
  </sheetData>
  <mergeCells count="21">
    <mergeCell ref="B25:B31"/>
    <mergeCell ref="C31:D31"/>
    <mergeCell ref="C25:C30"/>
    <mergeCell ref="B1:H1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33:D33"/>
    <mergeCell ref="B34:B36"/>
    <mergeCell ref="C34:C35"/>
    <mergeCell ref="C36:D36"/>
    <mergeCell ref="B32:B33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344" t="s">
        <v>58</v>
      </c>
      <c r="B1" s="344"/>
      <c r="C1" s="344"/>
      <c r="D1" s="344"/>
      <c r="E1" s="344"/>
      <c r="F1" s="344"/>
      <c r="G1" s="344"/>
      <c r="H1" s="344"/>
      <c r="I1" s="344"/>
    </row>
    <row r="2" spans="1:9" x14ac:dyDescent="0.3">
      <c r="A2" s="344"/>
      <c r="B2" s="344"/>
      <c r="C2" s="344"/>
      <c r="D2" s="344"/>
      <c r="E2" s="344"/>
      <c r="F2" s="344"/>
      <c r="G2" s="344"/>
      <c r="H2" s="344"/>
      <c r="I2" s="344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345" t="s">
        <v>32</v>
      </c>
      <c r="B4" s="346"/>
      <c r="C4" s="347"/>
      <c r="D4" s="348" t="s">
        <v>37</v>
      </c>
      <c r="E4" s="350" t="s">
        <v>9</v>
      </c>
      <c r="F4" s="350" t="s">
        <v>12</v>
      </c>
      <c r="G4" s="350" t="s">
        <v>56</v>
      </c>
      <c r="H4" s="350" t="s">
        <v>28</v>
      </c>
      <c r="I4" s="352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349"/>
      <c r="E5" s="351"/>
      <c r="F5" s="351"/>
      <c r="G5" s="351"/>
      <c r="H5" s="351"/>
      <c r="I5" s="353"/>
    </row>
    <row r="6" spans="1:9" x14ac:dyDescent="0.3">
      <c r="A6" s="354" t="s">
        <v>27</v>
      </c>
      <c r="B6" s="326" t="s">
        <v>115</v>
      </c>
      <c r="C6" s="342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354"/>
      <c r="B7" s="326"/>
      <c r="C7" s="342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354"/>
      <c r="B8" s="327"/>
      <c r="C8" s="343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354"/>
      <c r="B9" s="311"/>
      <c r="C9" s="341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354"/>
      <c r="B10" s="311"/>
      <c r="C10" s="339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354"/>
      <c r="B11" s="311"/>
      <c r="C11" s="340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354"/>
      <c r="B12" s="311"/>
      <c r="C12" s="341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354"/>
      <c r="B13" s="311"/>
      <c r="C13" s="339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354"/>
      <c r="B14" s="311"/>
      <c r="C14" s="340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354"/>
      <c r="B15" s="311"/>
      <c r="C15" s="304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354"/>
      <c r="B16" s="311"/>
      <c r="C16" s="305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354"/>
      <c r="B17" s="311"/>
      <c r="C17" s="306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354"/>
      <c r="B18" s="325" t="s">
        <v>116</v>
      </c>
      <c r="C18" s="374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354"/>
      <c r="B19" s="326"/>
      <c r="C19" s="342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354"/>
      <c r="B20" s="327"/>
      <c r="C20" s="343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354"/>
      <c r="B21" s="375"/>
      <c r="C21" s="341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354"/>
      <c r="B22" s="376"/>
      <c r="C22" s="339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354"/>
      <c r="B23" s="376"/>
      <c r="C23" s="340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354"/>
      <c r="B24" s="376"/>
      <c r="C24" s="341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354"/>
      <c r="B25" s="376"/>
      <c r="C25" s="339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354"/>
      <c r="B26" s="376"/>
      <c r="C26" s="340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354"/>
      <c r="B27" s="376"/>
      <c r="C27" s="304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354"/>
      <c r="B28" s="376"/>
      <c r="C28" s="305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354"/>
      <c r="B29" s="377"/>
      <c r="C29" s="378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354"/>
      <c r="B30" s="369" t="s">
        <v>117</v>
      </c>
      <c r="C30" s="372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354"/>
      <c r="B31" s="370"/>
      <c r="C31" s="342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354"/>
      <c r="B32" s="371"/>
      <c r="C32" s="373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354"/>
      <c r="B33" s="311"/>
      <c r="C33" s="339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354"/>
      <c r="B34" s="311"/>
      <c r="C34" s="339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354"/>
      <c r="B35" s="311"/>
      <c r="C35" s="340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354"/>
      <c r="B36" s="311"/>
      <c r="C36" s="341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354"/>
      <c r="B37" s="311"/>
      <c r="C37" s="339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354"/>
      <c r="B38" s="311"/>
      <c r="C38" s="340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354"/>
      <c r="B39" s="311"/>
      <c r="C39" s="304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354"/>
      <c r="B40" s="311"/>
      <c r="C40" s="305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354"/>
      <c r="B41" s="311"/>
      <c r="C41" s="306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354"/>
      <c r="B42" s="325" t="s">
        <v>118</v>
      </c>
      <c r="C42" s="374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354"/>
      <c r="B43" s="326"/>
      <c r="C43" s="342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354"/>
      <c r="B44" s="327"/>
      <c r="C44" s="343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354"/>
      <c r="B45" s="311"/>
      <c r="C45" s="341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354"/>
      <c r="B46" s="311"/>
      <c r="C46" s="339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354"/>
      <c r="B47" s="311"/>
      <c r="C47" s="340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354"/>
      <c r="B48" s="311"/>
      <c r="C48" s="341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354"/>
      <c r="B49" s="311"/>
      <c r="C49" s="339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354"/>
      <c r="B50" s="311"/>
      <c r="C50" s="340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354"/>
      <c r="B51" s="311"/>
      <c r="C51" s="304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354"/>
      <c r="B52" s="311"/>
      <c r="C52" s="305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354"/>
      <c r="B53" s="311"/>
      <c r="C53" s="306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354"/>
      <c r="B54" s="325" t="s">
        <v>121</v>
      </c>
      <c r="C54" s="374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354"/>
      <c r="B55" s="326"/>
      <c r="C55" s="342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354"/>
      <c r="B56" s="327"/>
      <c r="C56" s="343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354"/>
      <c r="B57" s="311"/>
      <c r="C57" s="341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354"/>
      <c r="B58" s="311"/>
      <c r="C58" s="339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354"/>
      <c r="B59" s="311"/>
      <c r="C59" s="340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354"/>
      <c r="B60" s="311"/>
      <c r="C60" s="341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354"/>
      <c r="B61" s="311"/>
      <c r="C61" s="339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354"/>
      <c r="B62" s="311"/>
      <c r="C62" s="340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354"/>
      <c r="B63" s="311"/>
      <c r="C63" s="304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354"/>
      <c r="B64" s="311"/>
      <c r="C64" s="305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354"/>
      <c r="B65" s="311"/>
      <c r="C65" s="306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354"/>
      <c r="B66" s="325" t="s">
        <v>120</v>
      </c>
      <c r="C66" s="374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354"/>
      <c r="B67" s="326"/>
      <c r="C67" s="342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354"/>
      <c r="B68" s="327"/>
      <c r="C68" s="343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354"/>
      <c r="B69" s="311"/>
      <c r="C69" s="341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354"/>
      <c r="B70" s="311"/>
      <c r="C70" s="339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354"/>
      <c r="B71" s="311"/>
      <c r="C71" s="340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354"/>
      <c r="B72" s="311"/>
      <c r="C72" s="341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354"/>
      <c r="B73" s="311"/>
      <c r="C73" s="339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354"/>
      <c r="B74" s="311"/>
      <c r="C74" s="340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354"/>
      <c r="B75" s="311"/>
      <c r="C75" s="304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354"/>
      <c r="B76" s="311"/>
      <c r="C76" s="305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354"/>
      <c r="B77" s="379"/>
      <c r="C77" s="306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354"/>
      <c r="B78" s="325" t="s">
        <v>119</v>
      </c>
      <c r="C78" s="374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354"/>
      <c r="B79" s="326"/>
      <c r="C79" s="342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354"/>
      <c r="B80" s="327"/>
      <c r="C80" s="343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354"/>
      <c r="B81" s="311"/>
      <c r="C81" s="341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354"/>
      <c r="B82" s="311"/>
      <c r="C82" s="339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354"/>
      <c r="B83" s="311"/>
      <c r="C83" s="340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354"/>
      <c r="B84" s="311"/>
      <c r="C84" s="341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354"/>
      <c r="B85" s="311"/>
      <c r="C85" s="339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354"/>
      <c r="B86" s="311"/>
      <c r="C86" s="340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354"/>
      <c r="B87" s="311"/>
      <c r="C87" s="304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354"/>
      <c r="B88" s="311"/>
      <c r="C88" s="305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354"/>
      <c r="B89" s="311"/>
      <c r="C89" s="306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354"/>
      <c r="B90" s="325" t="s">
        <v>134</v>
      </c>
      <c r="C90" s="374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354"/>
      <c r="B91" s="326"/>
      <c r="C91" s="342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354"/>
      <c r="B92" s="327"/>
      <c r="C92" s="343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354"/>
      <c r="B93" s="311"/>
      <c r="C93" s="341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354"/>
      <c r="B94" s="311"/>
      <c r="C94" s="339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354"/>
      <c r="B95" s="311"/>
      <c r="C95" s="340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354"/>
      <c r="B96" s="311"/>
      <c r="C96" s="341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354"/>
      <c r="B97" s="311"/>
      <c r="C97" s="339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354"/>
      <c r="B98" s="311"/>
      <c r="C98" s="340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354"/>
      <c r="B99" s="311"/>
      <c r="C99" s="341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354"/>
      <c r="B100" s="311"/>
      <c r="C100" s="339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354"/>
      <c r="B101" s="311"/>
      <c r="C101" s="340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354"/>
      <c r="B102" s="302"/>
      <c r="C102" s="304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354"/>
      <c r="B103" s="302"/>
      <c r="C103" s="305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354"/>
      <c r="B104" s="303"/>
      <c r="C104" s="306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354"/>
      <c r="B105" s="325" t="s">
        <v>137</v>
      </c>
      <c r="C105" s="331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354"/>
      <c r="B106" s="326"/>
      <c r="C106" s="317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354"/>
      <c r="B107" s="327"/>
      <c r="C107" s="332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354"/>
      <c r="B108" s="307"/>
      <c r="C108" s="331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354"/>
      <c r="B109" s="308"/>
      <c r="C109" s="317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354"/>
      <c r="B110" s="308"/>
      <c r="C110" s="332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354"/>
      <c r="B111" s="308"/>
      <c r="C111" s="328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354"/>
      <c r="B112" s="308"/>
      <c r="C112" s="329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354"/>
      <c r="B113" s="308"/>
      <c r="C113" s="330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354"/>
      <c r="B114" s="308"/>
      <c r="C114" s="328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354"/>
      <c r="B115" s="308"/>
      <c r="C115" s="329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354"/>
      <c r="B116" s="308"/>
      <c r="C116" s="330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354"/>
      <c r="B117" s="308"/>
      <c r="C117" s="304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354"/>
      <c r="B118" s="308"/>
      <c r="C118" s="305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354"/>
      <c r="B119" s="309"/>
      <c r="C119" s="306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354"/>
      <c r="B120" s="363" t="s">
        <v>132</v>
      </c>
      <c r="C120" s="364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354"/>
      <c r="B121" s="321"/>
      <c r="C121" s="322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354"/>
      <c r="B122" s="365"/>
      <c r="C122" s="366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354"/>
      <c r="B123" s="367" t="s">
        <v>122</v>
      </c>
      <c r="C123" s="341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354"/>
      <c r="B124" s="368"/>
      <c r="C124" s="339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354"/>
      <c r="B125" s="368"/>
      <c r="C125" s="340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354"/>
      <c r="B126" s="368"/>
      <c r="C126" s="341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354"/>
      <c r="B127" s="368"/>
      <c r="C127" s="339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354"/>
      <c r="B128" s="368"/>
      <c r="C128" s="340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354"/>
      <c r="B129" s="368"/>
      <c r="C129" s="335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354"/>
      <c r="B130" s="368"/>
      <c r="C130" s="336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354"/>
      <c r="B131" s="368"/>
      <c r="C131" s="337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354"/>
      <c r="B132" s="357" t="s">
        <v>131</v>
      </c>
      <c r="C132" s="358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354"/>
      <c r="B133" s="359"/>
      <c r="C133" s="360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354"/>
      <c r="B134" s="361"/>
      <c r="C134" s="362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354"/>
      <c r="B135" s="338" t="s">
        <v>123</v>
      </c>
      <c r="C135" s="339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354"/>
      <c r="B136" s="338"/>
      <c r="C136" s="339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354"/>
      <c r="B137" s="338"/>
      <c r="C137" s="340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354"/>
      <c r="B138" s="311"/>
      <c r="C138" s="341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354"/>
      <c r="B139" s="311"/>
      <c r="C139" s="339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354"/>
      <c r="B140" s="311"/>
      <c r="C140" s="340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354"/>
      <c r="B141" s="30"/>
      <c r="C141" s="341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354"/>
      <c r="B142" s="30"/>
      <c r="C142" s="339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354"/>
      <c r="B143" s="30"/>
      <c r="C143" s="340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354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354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354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354"/>
      <c r="B147" s="30"/>
      <c r="C147" s="356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354"/>
      <c r="B148" s="30"/>
      <c r="C148" s="339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354"/>
      <c r="B149" s="30"/>
      <c r="C149" s="340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354"/>
      <c r="B150" s="333"/>
      <c r="C150" s="335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354"/>
      <c r="B151" s="333"/>
      <c r="C151" s="336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354"/>
      <c r="B152" s="334"/>
      <c r="C152" s="337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354"/>
      <c r="B153" s="338" t="s">
        <v>124</v>
      </c>
      <c r="C153" s="341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354"/>
      <c r="B154" s="338"/>
      <c r="C154" s="339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354"/>
      <c r="B155" s="338"/>
      <c r="C155" s="340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354"/>
      <c r="B156" s="333"/>
      <c r="C156" s="335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354"/>
      <c r="B157" s="333"/>
      <c r="C157" s="336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354"/>
      <c r="B158" s="334"/>
      <c r="C158" s="337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354"/>
      <c r="B159" s="380" t="s">
        <v>125</v>
      </c>
      <c r="C159" s="341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354"/>
      <c r="B160" s="368"/>
      <c r="C160" s="339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354"/>
      <c r="B161" s="368"/>
      <c r="C161" s="340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354"/>
      <c r="B162" s="368"/>
      <c r="C162" s="341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354"/>
      <c r="B163" s="368"/>
      <c r="C163" s="339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354"/>
      <c r="B164" s="368"/>
      <c r="C164" s="340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354"/>
      <c r="B165" s="368"/>
      <c r="C165" s="341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354"/>
      <c r="B166" s="368"/>
      <c r="C166" s="339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354"/>
      <c r="B167" s="368"/>
      <c r="C167" s="340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354"/>
      <c r="B168" s="368"/>
      <c r="C168" s="341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354"/>
      <c r="B169" s="368"/>
      <c r="C169" s="339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354"/>
      <c r="B170" s="368"/>
      <c r="C170" s="340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354"/>
      <c r="B171" s="368"/>
      <c r="C171" s="335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354"/>
      <c r="B172" s="368"/>
      <c r="C172" s="336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354"/>
      <c r="B173" s="381"/>
      <c r="C173" s="337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354"/>
      <c r="B174" s="380" t="s">
        <v>126</v>
      </c>
      <c r="C174" s="341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354"/>
      <c r="B175" s="368"/>
      <c r="C175" s="339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354"/>
      <c r="B176" s="368"/>
      <c r="C176" s="340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354"/>
      <c r="B177" s="368"/>
      <c r="C177" s="341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354"/>
      <c r="B178" s="368"/>
      <c r="C178" s="339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354"/>
      <c r="B179" s="368"/>
      <c r="C179" s="340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354"/>
      <c r="B180" s="368"/>
      <c r="C180" s="341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354"/>
      <c r="B181" s="368"/>
      <c r="C181" s="339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354"/>
      <c r="B182" s="368"/>
      <c r="C182" s="340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354"/>
      <c r="B183" s="368"/>
      <c r="C183" s="335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354"/>
      <c r="B184" s="368"/>
      <c r="C184" s="336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354"/>
      <c r="B185" s="368"/>
      <c r="C185" s="337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354"/>
      <c r="B186" s="380" t="s">
        <v>127</v>
      </c>
      <c r="C186" s="341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354"/>
      <c r="B187" s="368"/>
      <c r="C187" s="339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354"/>
      <c r="B188" s="368"/>
      <c r="C188" s="340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354"/>
      <c r="B189" s="368"/>
      <c r="C189" s="341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354"/>
      <c r="B190" s="368"/>
      <c r="C190" s="339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354"/>
      <c r="B191" s="368"/>
      <c r="C191" s="340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354"/>
      <c r="B192" s="368"/>
      <c r="C192" s="341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354"/>
      <c r="B193" s="368"/>
      <c r="C193" s="339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354"/>
      <c r="B194" s="368"/>
      <c r="C194" s="340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354"/>
      <c r="B195" s="368"/>
      <c r="C195" s="335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354"/>
      <c r="B196" s="368"/>
      <c r="C196" s="336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354"/>
      <c r="B197" s="368"/>
      <c r="C197" s="337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354"/>
      <c r="B198" s="382" t="s">
        <v>128</v>
      </c>
      <c r="C198" s="341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354"/>
      <c r="B199" s="338"/>
      <c r="C199" s="339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354"/>
      <c r="B200" s="338"/>
      <c r="C200" s="340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354"/>
      <c r="B201" s="33"/>
      <c r="C201" s="341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354"/>
      <c r="B202" s="33"/>
      <c r="C202" s="339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354"/>
      <c r="B203" s="33"/>
      <c r="C203" s="340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354"/>
      <c r="B204" s="33"/>
      <c r="C204" s="341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354"/>
      <c r="B205" s="33"/>
      <c r="C205" s="339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354"/>
      <c r="B206" s="33"/>
      <c r="C206" s="340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354"/>
      <c r="B207" s="33"/>
      <c r="C207" s="335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354"/>
      <c r="B208" s="33"/>
      <c r="C208" s="336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354"/>
      <c r="B209" s="34"/>
      <c r="C209" s="337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354"/>
      <c r="B210" s="382" t="s">
        <v>129</v>
      </c>
      <c r="C210" s="341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354"/>
      <c r="B211" s="338"/>
      <c r="C211" s="339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354"/>
      <c r="B212" s="338"/>
      <c r="C212" s="340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354"/>
      <c r="B213" s="33"/>
      <c r="C213" s="341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354"/>
      <c r="B214" s="33"/>
      <c r="C214" s="339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354"/>
      <c r="B215" s="33"/>
      <c r="C215" s="340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354"/>
      <c r="B216" s="33"/>
      <c r="C216" s="341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354"/>
      <c r="B217" s="33"/>
      <c r="C217" s="339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354"/>
      <c r="B218" s="33"/>
      <c r="C218" s="340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354"/>
      <c r="B219" s="33"/>
      <c r="C219" s="341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354"/>
      <c r="B220" s="33"/>
      <c r="C220" s="339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354"/>
      <c r="B221" s="33"/>
      <c r="C221" s="340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354"/>
      <c r="B222" s="33"/>
      <c r="C222" s="335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354"/>
      <c r="B223" s="33"/>
      <c r="C223" s="336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354"/>
      <c r="B224" s="33"/>
      <c r="C224" s="337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354"/>
      <c r="B225" s="369" t="s">
        <v>130</v>
      </c>
      <c r="C225" s="374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354"/>
      <c r="B226" s="370"/>
      <c r="C226" s="342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354"/>
      <c r="B227" s="370"/>
      <c r="C227" s="343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354"/>
      <c r="B228" s="33"/>
      <c r="C228" s="341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354"/>
      <c r="B229" s="33"/>
      <c r="C229" s="339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354"/>
      <c r="B230" s="33"/>
      <c r="C230" s="340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354"/>
      <c r="B231" s="33"/>
      <c r="C231" s="335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354"/>
      <c r="B232" s="33"/>
      <c r="C232" s="336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354"/>
      <c r="B233" s="33"/>
      <c r="C233" s="336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354"/>
      <c r="B234" s="319" t="s">
        <v>7</v>
      </c>
      <c r="C234" s="320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354"/>
      <c r="B235" s="321"/>
      <c r="C235" s="322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355"/>
      <c r="B236" s="323"/>
      <c r="C236" s="324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83" t="s">
        <v>40</v>
      </c>
      <c r="C237" s="384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83"/>
      <c r="C238" s="384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85"/>
      <c r="C239" s="386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89" t="s">
        <v>99</v>
      </c>
      <c r="B240" s="399" t="s">
        <v>106</v>
      </c>
      <c r="C240" s="392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90"/>
      <c r="B241" s="387"/>
      <c r="C241" s="313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90"/>
      <c r="B242" s="387"/>
      <c r="C242" s="393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90"/>
      <c r="B243" s="43"/>
      <c r="C243" s="392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90"/>
      <c r="B244" s="43"/>
      <c r="C244" s="313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90"/>
      <c r="B245" s="43"/>
      <c r="C245" s="393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90"/>
      <c r="B246" s="387"/>
      <c r="C246" s="335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90"/>
      <c r="B247" s="387"/>
      <c r="C247" s="336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90"/>
      <c r="B248" s="387"/>
      <c r="C248" s="336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90"/>
      <c r="B249" s="399" t="s">
        <v>107</v>
      </c>
      <c r="C249" s="392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90"/>
      <c r="B250" s="387"/>
      <c r="C250" s="313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90"/>
      <c r="B251" s="387"/>
      <c r="C251" s="393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90"/>
      <c r="B252" s="387"/>
      <c r="C252" s="335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90"/>
      <c r="B253" s="387"/>
      <c r="C253" s="336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90"/>
      <c r="B254" s="400"/>
      <c r="C254" s="336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90"/>
      <c r="B255" s="399" t="s">
        <v>57</v>
      </c>
      <c r="C255" s="392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90"/>
      <c r="B256" s="387"/>
      <c r="C256" s="313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90"/>
      <c r="B257" s="387"/>
      <c r="C257" s="393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90"/>
      <c r="B258" s="387"/>
      <c r="C258" s="335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90"/>
      <c r="B259" s="387"/>
      <c r="C259" s="336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91"/>
      <c r="B260" s="387"/>
      <c r="C260" s="336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94" t="s">
        <v>13</v>
      </c>
      <c r="B261" s="397" t="s">
        <v>7</v>
      </c>
      <c r="C261" s="398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95"/>
      <c r="B262" s="397"/>
      <c r="C262" s="398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96"/>
      <c r="B263" s="397"/>
      <c r="C263" s="398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433" t="s">
        <v>100</v>
      </c>
      <c r="B264" s="387" t="s">
        <v>105</v>
      </c>
      <c r="C264" s="339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90"/>
      <c r="B265" s="387"/>
      <c r="C265" s="339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90"/>
      <c r="B266" s="387"/>
      <c r="C266" s="340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90"/>
      <c r="B267" s="44"/>
      <c r="C267" s="341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90"/>
      <c r="B268" s="44"/>
      <c r="C268" s="339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90"/>
      <c r="B269" s="44"/>
      <c r="C269" s="340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90"/>
      <c r="B270" s="44"/>
      <c r="C270" s="356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90"/>
      <c r="B271" s="44"/>
      <c r="C271" s="339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90"/>
      <c r="B272" s="44"/>
      <c r="C272" s="388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90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90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90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90"/>
      <c r="B276" s="399" t="s">
        <v>108</v>
      </c>
      <c r="C276" s="341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90"/>
      <c r="B277" s="387"/>
      <c r="C277" s="339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90"/>
      <c r="B278" s="387"/>
      <c r="C278" s="340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90"/>
      <c r="B279" s="30"/>
      <c r="C279" s="356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90"/>
      <c r="B280" s="30"/>
      <c r="C280" s="339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90"/>
      <c r="B281" s="30"/>
      <c r="C281" s="388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90"/>
      <c r="B282" s="30"/>
      <c r="C282" s="356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90"/>
      <c r="B283" s="30"/>
      <c r="C283" s="339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90"/>
      <c r="B284" s="30"/>
      <c r="C284" s="388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90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90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90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90"/>
      <c r="B288" s="399" t="s">
        <v>107</v>
      </c>
      <c r="C288" s="341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90"/>
      <c r="B289" s="387"/>
      <c r="C289" s="339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90"/>
      <c r="B290" s="387"/>
      <c r="C290" s="340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90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90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90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90"/>
      <c r="B294" s="404" t="s">
        <v>109</v>
      </c>
      <c r="C294" s="401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90"/>
      <c r="B295" s="311"/>
      <c r="C295" s="402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90"/>
      <c r="B296" s="311"/>
      <c r="C296" s="403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90"/>
      <c r="B297" s="51"/>
      <c r="C297" s="356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90"/>
      <c r="B298" s="51"/>
      <c r="C298" s="339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90"/>
      <c r="B299" s="51"/>
      <c r="C299" s="388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90"/>
      <c r="B300" s="51"/>
      <c r="C300" s="356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90"/>
      <c r="B301" s="51"/>
      <c r="C301" s="339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90"/>
      <c r="B302" s="51"/>
      <c r="C302" s="388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90"/>
      <c r="B303" s="51"/>
      <c r="C303" s="356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90"/>
      <c r="B304" s="51"/>
      <c r="C304" s="339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90"/>
      <c r="B305" s="51"/>
      <c r="C305" s="388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90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90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90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90"/>
      <c r="B309" s="404" t="s">
        <v>110</v>
      </c>
      <c r="C309" s="356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90"/>
      <c r="B310" s="311"/>
      <c r="C310" s="339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90"/>
      <c r="B311" s="311"/>
      <c r="C311" s="388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90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90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90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90"/>
      <c r="B315" s="404" t="s">
        <v>49</v>
      </c>
      <c r="C315" s="407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90"/>
      <c r="B316" s="311"/>
      <c r="C316" s="329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90"/>
      <c r="B317" s="311"/>
      <c r="C317" s="408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90"/>
      <c r="B318" s="53"/>
      <c r="C318" s="407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90"/>
      <c r="B319" s="53"/>
      <c r="C319" s="329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90"/>
      <c r="B320" s="53"/>
      <c r="C320" s="408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90"/>
      <c r="B321" s="53"/>
      <c r="C321" s="407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90"/>
      <c r="B322" s="53"/>
      <c r="C322" s="329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90"/>
      <c r="B323" s="53"/>
      <c r="C323" s="408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90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90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90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90"/>
      <c r="B327" s="375" t="s">
        <v>111</v>
      </c>
      <c r="C327" s="331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90"/>
      <c r="B328" s="376"/>
      <c r="C328" s="317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90"/>
      <c r="B329" s="376"/>
      <c r="C329" s="318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90"/>
      <c r="B330" s="51"/>
      <c r="C330" s="316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90"/>
      <c r="B331" s="51"/>
      <c r="C331" s="317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90"/>
      <c r="B332" s="51"/>
      <c r="C332" s="318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90"/>
      <c r="B333" s="51"/>
      <c r="C333" s="316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90"/>
      <c r="B334" s="51"/>
      <c r="C334" s="317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90"/>
      <c r="B335" s="51"/>
      <c r="C335" s="332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90"/>
      <c r="B336" s="51"/>
      <c r="C336" s="331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90"/>
      <c r="B337" s="51"/>
      <c r="C337" s="317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90"/>
      <c r="B338" s="51"/>
      <c r="C338" s="332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90"/>
      <c r="B339" s="51"/>
      <c r="C339" s="331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90"/>
      <c r="B340" s="51"/>
      <c r="C340" s="317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90"/>
      <c r="B341" s="51"/>
      <c r="C341" s="318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90"/>
      <c r="B342" s="51"/>
      <c r="C342" s="331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90"/>
      <c r="B343" s="51"/>
      <c r="C343" s="317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90"/>
      <c r="B344" s="51"/>
      <c r="C344" s="318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90"/>
      <c r="B345" s="51"/>
      <c r="C345" s="316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90"/>
      <c r="B346" s="51"/>
      <c r="C346" s="317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90"/>
      <c r="B347" s="51"/>
      <c r="C347" s="318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90"/>
      <c r="B348" s="51"/>
      <c r="C348" s="316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90"/>
      <c r="B349" s="51"/>
      <c r="C349" s="317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90"/>
      <c r="B350" s="51"/>
      <c r="C350" s="318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90"/>
      <c r="B351" s="51"/>
      <c r="C351" s="316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90"/>
      <c r="B352" s="51"/>
      <c r="C352" s="317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90"/>
      <c r="B353" s="51"/>
      <c r="C353" s="318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90"/>
      <c r="B354" s="51"/>
      <c r="C354" s="316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90"/>
      <c r="B355" s="51"/>
      <c r="C355" s="317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90"/>
      <c r="B356" s="51"/>
      <c r="C356" s="318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90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90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90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90"/>
      <c r="B360" s="319" t="s">
        <v>7</v>
      </c>
      <c r="C360" s="320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90"/>
      <c r="B361" s="321"/>
      <c r="C361" s="322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90"/>
      <c r="B362" s="323"/>
      <c r="C362" s="324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90"/>
      <c r="B363" s="310" t="s">
        <v>53</v>
      </c>
      <c r="C363" s="392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90"/>
      <c r="B364" s="311"/>
      <c r="C364" s="313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90"/>
      <c r="B365" s="311"/>
      <c r="C365" s="434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90"/>
      <c r="B366" s="53"/>
      <c r="C366" s="331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90"/>
      <c r="B367" s="53"/>
      <c r="C367" s="317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90"/>
      <c r="B368" s="53"/>
      <c r="C368" s="318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90"/>
      <c r="B369" s="53"/>
      <c r="C369" s="316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90"/>
      <c r="B370" s="53"/>
      <c r="C370" s="317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90"/>
      <c r="B371" s="53"/>
      <c r="C371" s="318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90"/>
      <c r="B372" s="53"/>
      <c r="C372" s="316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90"/>
      <c r="B373" s="53"/>
      <c r="C373" s="317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90"/>
      <c r="B374" s="53"/>
      <c r="C374" s="318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90"/>
      <c r="B375" s="319" t="s">
        <v>7</v>
      </c>
      <c r="C375" s="320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90"/>
      <c r="B376" s="321"/>
      <c r="C376" s="322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90"/>
      <c r="B377" s="323"/>
      <c r="C377" s="324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90"/>
      <c r="B378" s="314" t="s">
        <v>96</v>
      </c>
      <c r="C378" s="312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90"/>
      <c r="B379" s="315"/>
      <c r="C379" s="313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90"/>
      <c r="B380" s="315"/>
      <c r="C380" s="313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90"/>
      <c r="B381" s="314" t="s">
        <v>95</v>
      </c>
      <c r="C381" s="312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90"/>
      <c r="B382" s="315"/>
      <c r="C382" s="313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90"/>
      <c r="B383" s="315"/>
      <c r="C383" s="313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90"/>
      <c r="B384" s="319" t="s">
        <v>7</v>
      </c>
      <c r="C384" s="320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90"/>
      <c r="B385" s="321"/>
      <c r="C385" s="322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90"/>
      <c r="B386" s="323"/>
      <c r="C386" s="324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90"/>
      <c r="B387" s="427" t="s">
        <v>103</v>
      </c>
      <c r="C387" s="312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90"/>
      <c r="B388" s="308"/>
      <c r="C388" s="313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90"/>
      <c r="B389" s="309"/>
      <c r="C389" s="313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90"/>
      <c r="B390" s="319" t="s">
        <v>7</v>
      </c>
      <c r="C390" s="320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90"/>
      <c r="B391" s="321"/>
      <c r="C391" s="322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91"/>
      <c r="B392" s="323"/>
      <c r="C392" s="324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94" t="s">
        <v>100</v>
      </c>
      <c r="B393" s="397" t="s">
        <v>7</v>
      </c>
      <c r="C393" s="398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95"/>
      <c r="B394" s="397"/>
      <c r="C394" s="398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96"/>
      <c r="B395" s="397"/>
      <c r="C395" s="398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433"/>
      <c r="B396" s="427" t="s">
        <v>64</v>
      </c>
      <c r="C396" s="312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90"/>
      <c r="B397" s="308"/>
      <c r="C397" s="313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91"/>
      <c r="B398" s="309"/>
      <c r="C398" s="313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418" t="s">
        <v>54</v>
      </c>
      <c r="B399" s="419" t="s">
        <v>55</v>
      </c>
      <c r="C399" s="420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418"/>
      <c r="B400" s="421"/>
      <c r="C400" s="422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418"/>
      <c r="B401" s="421"/>
      <c r="C401" s="423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430"/>
      <c r="B402" s="428" t="s">
        <v>101</v>
      </c>
      <c r="C402" s="424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431"/>
      <c r="B403" s="429"/>
      <c r="C403" s="425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431"/>
      <c r="B404" s="429"/>
      <c r="C404" s="426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431"/>
      <c r="B405" s="64"/>
      <c r="C405" s="356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431"/>
      <c r="B406" s="30"/>
      <c r="C406" s="339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432"/>
      <c r="B407" s="49"/>
      <c r="C407" s="388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94" t="s">
        <v>102</v>
      </c>
      <c r="B408" s="405" t="s">
        <v>21</v>
      </c>
      <c r="C408" s="406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95"/>
      <c r="B409" s="405"/>
      <c r="C409" s="406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95"/>
      <c r="B410" s="405"/>
      <c r="C410" s="406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409" t="s">
        <v>43</v>
      </c>
      <c r="B411" s="410"/>
      <c r="C411" s="411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412"/>
      <c r="B412" s="413"/>
      <c r="C412" s="414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415"/>
      <c r="B413" s="416"/>
      <c r="C413" s="417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2024-12-03T06:27:01Z</dcterms:modified>
</cp:coreProperties>
</file>